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10" activeTab="0"/>
  </bookViews>
  <sheets>
    <sheet name="Veriler" sheetId="1" r:id="rId1"/>
    <sheet name="Hesaplar" sheetId="2" r:id="rId2"/>
    <sheet name="D" sheetId="3" r:id="rId3"/>
  </sheets>
  <externalReferences>
    <externalReference r:id="rId6"/>
    <externalReference r:id="rId7"/>
    <externalReference r:id="rId8"/>
  </externalReferences>
  <definedNames>
    <definedName name="_1_m_1">NA()</definedName>
    <definedName name="_2_n_1">NA()</definedName>
    <definedName name="_2BK01">"$#BAŞV!.$C$11:$N$185"</definedName>
    <definedName name="_2BK01_1">"$#BAŞV!.$C$11:$N$185"</definedName>
    <definedName name="_2BK01_2">"$#BAŞV!.$C$11:$N$185"</definedName>
    <definedName name="_2BK01_3">"$#BAŞV!.$C$11:$N$185"</definedName>
    <definedName name="_3_z_1">NA()</definedName>
    <definedName name="_4Excel_BuiltIn_Print_Area_1">"$#BAŞV!.$A$1:$K$53"</definedName>
    <definedName name="_5Excel_BuiltIn_Print_Titles_1">"$#BAŞV!.$A$1:$AMJ$5"</definedName>
    <definedName name="_m">#N/A</definedName>
    <definedName name="_n">NA()</definedName>
    <definedName name="_PEX1">'[1]TAB'!$AH$50:$AM$59</definedName>
    <definedName name="_PEX2">'[2]TAB'!$AH$62:$AM$71</definedName>
    <definedName name="_z">"$#BAŞV!.$HX$2"</definedName>
    <definedName name="_z_1">"$#BAŞV!.$HX$2"</definedName>
    <definedName name="_z_2">"$#BAŞV!.$HX$2"</definedName>
    <definedName name="_z_3">"$#BAŞV!.$HX$2"</definedName>
    <definedName name="A">"$#BAŞV!.$A$1:$K$53"</definedName>
    <definedName name="BOYLER">"$#BAŞV!.$A$1:$N$26"</definedName>
    <definedName name="BOYLER_1">"$#BAŞV!.$A$1:$N$26"</definedName>
    <definedName name="BOYLER_2">"$#BAŞV!.$A$1:$N$26"</definedName>
    <definedName name="BOYLER_3">"$#BAŞV!.$A$1:$N$26"</definedName>
    <definedName name="CEKV">NA()</definedName>
    <definedName name="DE?ER">NA()</definedName>
    <definedName name="DEĞER">#N/A</definedName>
    <definedName name="DEĞER_1">#N/A</definedName>
    <definedName name="DEĞER_2">#N/A</definedName>
    <definedName name="DEĞER_3">#N/A</definedName>
    <definedName name="DEĞER_5">#N/A</definedName>
    <definedName name="DEĞER_6">#N/A</definedName>
    <definedName name="DK1_">NA()</definedName>
    <definedName name="DK2_">NA()</definedName>
    <definedName name="DK3_">NA()</definedName>
    <definedName name="DP1_">NA()</definedName>
    <definedName name="DR1_">NA()</definedName>
    <definedName name="DR2_">NA()</definedName>
    <definedName name="DSBORU">'[2]TAB'!$AH$31:$AM$46</definedName>
    <definedName name="dsboru1">'[2]TAB'!$AH$31:$AM$46</definedName>
    <definedName name="EF">NA()</definedName>
    <definedName name="EF1_">NA()</definedName>
    <definedName name="EGÜÇ">"$#BAŞV!.$A$1:$AMJ$5"</definedName>
    <definedName name="EGÜÇ_3">"$#BAŞV!.$A$1:$AMJ$5"</definedName>
    <definedName name="EGÜÇ_5">"$#BAŞV!.$A$1:$AMJ$5"</definedName>
    <definedName name="EGÜÇ_6">"$#BAŞV!.$A$1:$AMJ$5"</definedName>
    <definedName name="Excel_BuiltIn_Print_Area">NA()</definedName>
    <definedName name="Excel_BuiltIn_Print_Area_1">"$#BAŞV!.$B$2:$M$53"</definedName>
    <definedName name="Excel_BuiltIn_Print_Area_2">"$#BAŞV!.$A$1:$P$58"</definedName>
    <definedName name="Excel_BuiltIn_Print_Titles">NA()</definedName>
    <definedName name="Excel_BuiltIn_Print_Titles_1">"$#BAŞV!.$A$1:$AMJ$5"</definedName>
    <definedName name="Excel_BuiltIn_Print_Titles_2">"$#BAŞV!.$A$1:$AMJ$5"</definedName>
    <definedName name="FA">"$#BAŞV!.$#BAŞV!$#BAŞV!"</definedName>
    <definedName name="FA_1">"$#BAŞV!.$#BAŞV!$#BAŞV!"</definedName>
    <definedName name="FA_2">"$#BAŞV!.$#BAŞV!$#BAŞV!"</definedName>
    <definedName name="FA_3">"$#BAŞV!.$#BAŞV!$#BAŞV!"</definedName>
    <definedName name="G">"$#BAŞV!.$AH$54:$AT$55"</definedName>
    <definedName name="G_1">"$#BAŞV!.$AH$54:$AT$55"</definedName>
    <definedName name="G_2">"$#BAŞV!.$AH$54:$AT$55"</definedName>
    <definedName name="G_3">"$#BAŞV!.$AH$54:$AT$55"</definedName>
    <definedName name="GVBORU">'[1]TAB'!$AH$17:$AM$27</definedName>
    <definedName name="H1_H">"$#BAŞV!.$A$11:$AF$184"</definedName>
    <definedName name="H1_H_1">"$#BAŞV!.$A$11:$AF$184"</definedName>
    <definedName name="H1_H_2">"$#BAŞV!.$A$11:$AF$184"</definedName>
    <definedName name="H1_H_3">"$#BAŞV!.$A$11:$AF$184"</definedName>
    <definedName name="H10MF">"$#BAŞV!.$A$9:$AB$40"</definedName>
    <definedName name="H10MF_1">"$#BAŞV!.$A$9:$AB$40"</definedName>
    <definedName name="H10MF_2">"$#BAŞV!.$A$9:$AB$40"</definedName>
    <definedName name="H10MF_3">"$#BAŞV!.$A$9:$AB$40"</definedName>
    <definedName name="H3MF">"$#BAŞV!.$A$9:$AB$47"</definedName>
    <definedName name="H3MF_1">"$#BAŞV!.$A$9:$AB$47"</definedName>
    <definedName name="H3MF_2">"$#BAŞV!.$A$9:$AB$47"</definedName>
    <definedName name="H3MF_3">"$#BAŞV!.$A$9:$AB$47"</definedName>
    <definedName name="H5MF">"$#BAŞV!.$A$9:$AB$40"</definedName>
    <definedName name="H5MF_1">"$#BAŞV!.$A$9:$AB$40"</definedName>
    <definedName name="H5MF_2">"$#BAŞV!.$A$9:$AB$40"</definedName>
    <definedName name="H5MF_3">"$#BAŞV!.$A$9:$AB$40"</definedName>
    <definedName name="H7MF">"$#BAŞV!.$A$9:$AB$27"</definedName>
    <definedName name="H7MF_1">"$#BAŞV!.$A$9:$AB$27"</definedName>
    <definedName name="H7MF_2">"$#BAŞV!.$A$9:$AB$27"</definedName>
    <definedName name="H7MF_3">"$#BAŞV!.$A$9:$AB$27"</definedName>
    <definedName name="H8MF">"$#BAŞV!.$A$10:$AB$46"</definedName>
    <definedName name="H8MF_1">"$#BAŞV!.$A$10:$AB$46"</definedName>
    <definedName name="H8MF_2">"$#BAŞV!.$A$10:$AB$46"</definedName>
    <definedName name="H8MF_3">"$#BAŞV!.$A$10:$AB$46"</definedName>
    <definedName name="H9MF">"$#BAŞV!.$A$10:$AB$49"</definedName>
    <definedName name="H9MF_1">"$#BAŞV!.$A$10:$AB$49"</definedName>
    <definedName name="H9MF_2">"$#BAŞV!.$A$10:$AB$49"</definedName>
    <definedName name="H9MF_3">"$#BAŞV!.$A$10:$AB$49"</definedName>
    <definedName name="HAVA">NA()</definedName>
    <definedName name="htab">"$#BAŞV!.$A$10:$AE$164"</definedName>
    <definedName name="htab_1">"$#BAŞV!.$A$10:$AE$164"</definedName>
    <definedName name="htab_2">"$#BAŞV!.$A$10:$AE$164"</definedName>
    <definedName name="htab_3">"$#BAŞV!.$A$10:$AE$164"</definedName>
    <definedName name="htab1k">"$#BAŞV!.$A$8:$AE$205"</definedName>
    <definedName name="htab1k_1">"$#BAŞV!.$A$8:$AE$205"</definedName>
    <definedName name="htab1k_2">"$#BAŞV!.$A$8:$AE$205"</definedName>
    <definedName name="htab1k_3">"$#BAŞV!.$A$8:$AE$205"</definedName>
    <definedName name="htab2k">"$#BAŞV!.$A$11:$AE$27"</definedName>
    <definedName name="htab2k_1">"$#BAŞV!.$A$11:$AE$27"</definedName>
    <definedName name="htab2k_2">"$#BAŞV!.$A$11:$AE$27"</definedName>
    <definedName name="htab2k_3">"$#BAŞV!.$A$11:$AE$27"</definedName>
    <definedName name="IH1_FC">"$#BAŞV!.$AC$171"</definedName>
    <definedName name="IH1_FC_1">"$#BAŞV!.$AC$171"</definedName>
    <definedName name="IH1_FC_2">"$#BAŞV!.$AC$171"</definedName>
    <definedName name="IH1_FC_3">"$#BAŞV!.$AC$171"</definedName>
    <definedName name="IH10FC">"$#BAŞV!.$AD$#BAŞV!"</definedName>
    <definedName name="IH10FC_1">"$#BAŞV!.$AD$#BAŞV!"</definedName>
    <definedName name="IH10FC_2">"$#BAŞV!.$AD$#BAŞV!"</definedName>
    <definedName name="IH10FC_3">"$#BAŞV!.$AD$#BAŞV!"</definedName>
    <definedName name="IH1FC">"$#BAŞV!.$AC$157"</definedName>
    <definedName name="IH1FC_1">"$#BAŞV!.$AC$157"</definedName>
    <definedName name="IH1FC_2">"$#BAŞV!.$AC$157"</definedName>
    <definedName name="IH1FC_3">"$#BAŞV!.$AC$157"</definedName>
    <definedName name="IH3FC">"$#BAŞV!.$AB$167"</definedName>
    <definedName name="IH3FC_1">"$#BAŞV!.$AB$167"</definedName>
    <definedName name="IH3FC_2">"$#BAŞV!.$AB$167"</definedName>
    <definedName name="IH3FC_3">"$#BAŞV!.$AB$167"</definedName>
    <definedName name="IH4FC">"$#BAŞV!.$AD$113"</definedName>
    <definedName name="IH4FC_1">"$#BAŞV!.$AD$113"</definedName>
    <definedName name="IH4FC_2">"$#BAŞV!.$AD$113"</definedName>
    <definedName name="IH4FC_3">"$#BAŞV!.$AD$113"</definedName>
    <definedName name="IH5FC">"$#BAŞV!.$AD$52"</definedName>
    <definedName name="IH5FC_1">"$#BAŞV!.$AD$52"</definedName>
    <definedName name="IH5FC_2">"$#BAŞV!.$AD$52"</definedName>
    <definedName name="IH5FC_3">"$#BAŞV!.$AD$52"</definedName>
    <definedName name="IH6FC">"$#BAŞV!.$AD$85"</definedName>
    <definedName name="IH6FC_1">"$#BAŞV!.$AD$85"</definedName>
    <definedName name="IH6FC_2">"$#BAŞV!.$AD$85"</definedName>
    <definedName name="IH6FC_3">"$#BAŞV!.$AD$85"</definedName>
    <definedName name="IH8FC">"$#BAŞV!.$AD$#BAŞV!"</definedName>
    <definedName name="IH8FC_1">"$#BAŞV!.$AD$#BAŞV!"</definedName>
    <definedName name="IH8FC_2">"$#BAŞV!.$AD$#BAŞV!"</definedName>
    <definedName name="IH8FC_3">"$#BAŞV!.$AD$#BAŞV!"</definedName>
    <definedName name="IH9FC">"$#BAŞV!.$AD$#BAŞV!"</definedName>
    <definedName name="IH9FC_1">"$#BAŞV!.$AD$#BAŞV!"</definedName>
    <definedName name="IH9FC_2">"$#BAŞV!.$AD$#BAŞV!"</definedName>
    <definedName name="IH9FC_3">"$#BAŞV!.$AD$#BAŞV!"</definedName>
    <definedName name="ISIKAZ">'[3]3-ÖZET'!$AE$6:$AI$82</definedName>
    <definedName name="IZ">NA()</definedName>
    <definedName name="ikyozeti">"$#BAŞV!.$A$4:$O$94"</definedName>
    <definedName name="ikyozeti_1">"$#BAŞV!.$A$4:$O$94"</definedName>
    <definedName name="ikyozeti_2">"$#BAŞV!.$A$4:$O$94"</definedName>
    <definedName name="ikyozeti_3">"$#BAŞV!.$A$4:$O$94"</definedName>
    <definedName name="KAL">NA()</definedName>
    <definedName name="KANAL">NA()</definedName>
    <definedName name="KG">#N/A</definedName>
    <definedName name="KG_3">#N/A</definedName>
    <definedName name="KL">NA()</definedName>
    <definedName name="KL9A">"$#BAŞV!.$#BAŞV!$#BAŞV!:$#BAŞV!$#BAŞV!"</definedName>
    <definedName name="KL9A_1">"$#BAŞV!.$#BAŞV!$#BAŞV!:$#BAŞV!$#BAŞV!"</definedName>
    <definedName name="KL9A_2">"$#BAŞV!.$#BAŞV!$#BAŞV!:$#BAŞV!$#BAŞV!"</definedName>
    <definedName name="KL9A_3">"$#BAŞV!.$#BAŞV!$#BAŞV!:$#BAŞV!$#BAŞV!"</definedName>
    <definedName name="KSLIST">"$#BAŞV!.$Q$7:$T$246"</definedName>
    <definedName name="KSLIST_1">"$#BAŞV!.$Q$7:$T$246"</definedName>
    <definedName name="KSLIST_2">"$#BAŞV!.$Q$7:$T$246"</definedName>
    <definedName name="KSLIST_3">"$#BAŞV!.$Q$7:$T$246"</definedName>
    <definedName name="M">NA()</definedName>
    <definedName name="MAHTAB">'[3]1-MB'!$A$7:$O$81</definedName>
    <definedName name="OLE_LINK2_3">#N/A</definedName>
    <definedName name="OLE_LINK2_4">"$#BAŞV!.$#BAŞV!$#BAŞV!"</definedName>
    <definedName name="OTOPS?">NA()</definedName>
    <definedName name="OTOPSİ">"$#BAŞV!.$D$33"</definedName>
    <definedName name="OTOPSİ_1">"$#BAŞV!.$D$33"</definedName>
    <definedName name="OTOPSİ_2">"$#BAŞV!.$D$33"</definedName>
    <definedName name="OTOPSİ_3">"$#BAŞV!.$D$33"</definedName>
    <definedName name="PENBP2">#N/A</definedName>
    <definedName name="PENBP2_1">#N/A</definedName>
    <definedName name="PENBP2_2">#N/A</definedName>
    <definedName name="PENBP2_3">#N/A</definedName>
    <definedName name="PENDP2">#N/A</definedName>
    <definedName name="PENDP2_1">#N/A</definedName>
    <definedName name="PENDP2_2">#N/A</definedName>
    <definedName name="PENDP2_3">#N/A</definedName>
    <definedName name="PENGP2">#N/A</definedName>
    <definedName name="PENGP2_1">#N/A</definedName>
    <definedName name="PENGP2_2">#N/A</definedName>
    <definedName name="PENGP2_3">#N/A</definedName>
    <definedName name="PENKP2">#N/A</definedName>
    <definedName name="PENKP2_1">#N/A</definedName>
    <definedName name="PENKP2_2">#N/A</definedName>
    <definedName name="PENKP2_3">#N/A</definedName>
    <definedName name="PPRC20">'[1]TAB'!$AH$4:$AL$13</definedName>
    <definedName name="RDUSEY">"$#BAŞV!.$BG$18:$BU$53"</definedName>
    <definedName name="RDUSEY_1">"$#BAŞV!.$BG$18:$BU$53"</definedName>
    <definedName name="RDUSEY_2">"$#BAŞV!.$BG$18:$BU$53"</definedName>
    <definedName name="RDUSEY_3">"$#BAŞV!.$BG$18:$BU$53"</definedName>
    <definedName name="RYATAY">"$#BAŞV!.$BH$4:$BU$6"</definedName>
    <definedName name="RYATAY_1">"$#BAŞV!.$BH$4:$BU$6"</definedName>
    <definedName name="RYATAY_2">"$#BAŞV!.$BH$4:$BU$6"</definedName>
    <definedName name="RYATAY_3">"$#BAŞV!.$BH$4:$BU$6"</definedName>
    <definedName name="SANT">NA()</definedName>
    <definedName name="santral">#N/A</definedName>
    <definedName name="SH1_FC">"$#BAŞV!.$AE$171"</definedName>
    <definedName name="SH1_FC_1">"$#BAŞV!.$AE$171"</definedName>
    <definedName name="SH1_FC_2">"$#BAŞV!.$AE$171"</definedName>
    <definedName name="SH1_FC_3">"$#BAŞV!.$AE$171"</definedName>
    <definedName name="SH10FC">"$#BAŞV!.$AF$#BAŞV!"</definedName>
    <definedName name="SH10FC_1">"$#BAŞV!.$AF$#BAŞV!"</definedName>
    <definedName name="SH10FC_2">"$#BAŞV!.$AF$#BAŞV!"</definedName>
    <definedName name="SH10FC_3">"$#BAŞV!.$AF$#BAŞV!"</definedName>
    <definedName name="SH1FC">"$#BAŞV!.$AE$157"</definedName>
    <definedName name="SH1FC_1">"$#BAŞV!.$AE$157"</definedName>
    <definedName name="SH1FC_2">"$#BAŞV!.$AE$157"</definedName>
    <definedName name="SH1FC_3">"$#BAŞV!.$AE$157"</definedName>
    <definedName name="SH3FC">"$#BAŞV!.$AD$167"</definedName>
    <definedName name="SH3FC_1">"$#BAŞV!.$AD$167"</definedName>
    <definedName name="SH3FC_2">"$#BAŞV!.$AD$167"</definedName>
    <definedName name="SH3FC_3">"$#BAŞV!.$AD$167"</definedName>
    <definedName name="SH4FC">"$#BAŞV!.$AF$113"</definedName>
    <definedName name="SH4FC_1">"$#BAŞV!.$AF$113"</definedName>
    <definedName name="SH4FC_2">"$#BAŞV!.$AF$113"</definedName>
    <definedName name="SH4FC_3">"$#BAŞV!.$AF$113"</definedName>
    <definedName name="SH5FC">"$#BAŞV!.$AF$52"</definedName>
    <definedName name="SH5FC_1">"$#BAŞV!.$AF$52"</definedName>
    <definedName name="SH5FC_2">"$#BAŞV!.$AF$52"</definedName>
    <definedName name="SH5FC_3">"$#BAŞV!.$AF$52"</definedName>
    <definedName name="SH6FC">"$#BAŞV!.$AF$85"</definedName>
    <definedName name="SH6FC_1">"$#BAŞV!.$AF$85"</definedName>
    <definedName name="SH6FC_2">"$#BAŞV!.$AF$85"</definedName>
    <definedName name="SH6FC_3">"$#BAŞV!.$AF$85"</definedName>
    <definedName name="SH8FC">"$#BAŞV!.$AF$#BAŞV!"</definedName>
    <definedName name="SH8FC_1">"$#BAŞV!.$AF$#BAŞV!"</definedName>
    <definedName name="SH8FC_2">"$#BAŞV!.$AF$#BAŞV!"</definedName>
    <definedName name="SH8FC_3">"$#BAŞV!.$AF$#BAŞV!"</definedName>
    <definedName name="SH9FC">"$#BAŞV!.$AF$#BAŞV!"</definedName>
    <definedName name="SH9FC_1">"$#BAŞV!.$AF$#BAŞV!"</definedName>
    <definedName name="SH9FC_2">"$#BAŞV!.$AF$#BAŞV!"</definedName>
    <definedName name="SH9FC_3">"$#BAŞV!.$AF$#BAŞV!"</definedName>
    <definedName name="SONUÇ">"$#BAŞV!.$E$37:$E$38"</definedName>
    <definedName name="SONUÇ_5">"$#BAŞV!.$E$20:$E$21"</definedName>
    <definedName name="SONUÇ_6">"$#BAŞV!.$E$20:$E$21"</definedName>
    <definedName name="THAVA1">"$#BAŞV!.$C$9:$N$169"</definedName>
    <definedName name="THAVA1_1">"$#BAŞV!.$C$9:$N$169"</definedName>
    <definedName name="THAVA1_2">"$#BAŞV!.$C$9:$N$169"</definedName>
    <definedName name="THAVA1_3">"$#BAŞV!.$C$9:$N$169"</definedName>
    <definedName name="THAVA11">"$#BAŞV!.$C$11:$N$185"</definedName>
    <definedName name="THAVA11_1">"$#BAŞV!.$C$11:$N$185"</definedName>
    <definedName name="THAVA11_2">"$#BAŞV!.$C$11:$N$185"</definedName>
    <definedName name="THAVA11_3">"$#BAŞV!.$C$11:$N$185"</definedName>
    <definedName name="THAVA3">"$#BAŞV!.$C$9:$N$152"</definedName>
    <definedName name="THAVA3_1">"$#BAŞV!.$C$9:$N$152"</definedName>
    <definedName name="THAVA3_2">"$#BAŞV!.$C$9:$N$152"</definedName>
    <definedName name="THAVA3_3">"$#BAŞV!.$C$9:$N$152"</definedName>
    <definedName name="THAVA4">"$#BAŞV!.$C$9:$N$122"</definedName>
    <definedName name="THAVA4_1">"$#BAŞV!.$C$9:$N$122"</definedName>
    <definedName name="THAVA4_2">"$#BAŞV!.$C$9:$N$122"</definedName>
    <definedName name="THAVA4_3">"$#BAŞV!.$C$9:$N$122"</definedName>
    <definedName name="THAVA9">"$#BAŞV!.$C$9:$N$122"</definedName>
    <definedName name="THAVA9_1">"$#BAŞV!.$C$9:$N$122"</definedName>
    <definedName name="THAVA9_2">"$#BAŞV!.$C$9:$N$122"</definedName>
    <definedName name="THAVA9_3">"$#BAŞV!.$C$9:$N$122"</definedName>
    <definedName name="THSLIST">"$#BAŞV!.$Y$54:$AB$612"</definedName>
    <definedName name="THSLIST_1">"$#BAŞV!.$Y$54:$AB$612"</definedName>
    <definedName name="THSLIST_2">"$#BAŞV!.$Y$54:$AB$612"</definedName>
    <definedName name="THSLIST_3">"$#BAŞV!.$Y$54:$AB$612"</definedName>
    <definedName name="UY">#REF!+#REF!</definedName>
    <definedName name="UY_1">#REF!+#REF!</definedName>
    <definedName name="UY_2">#REF!+#REF!</definedName>
    <definedName name="UY_3">#REF!+#REF!</definedName>
    <definedName name="YAKIT">NA()</definedName>
    <definedName name="_xlnm.Print_Area" localSheetId="1">'Hesaplar'!$A$1:$D$61</definedName>
    <definedName name="_xlnm.Print_Area" localSheetId="0">'Veriler'!$A$1:$E$19</definedName>
  </definedNames>
  <calcPr fullCalcOnLoad="1"/>
</workbook>
</file>

<file path=xl/comments2.xml><?xml version="1.0" encoding="utf-8"?>
<comments xmlns="http://schemas.openxmlformats.org/spreadsheetml/2006/main">
  <authors>
    <author>*</author>
  </authors>
  <commentList>
    <comment ref="D34" authorId="0">
      <text>
        <r>
          <rPr>
            <b/>
            <sz val="8"/>
            <rFont val="Tahoma"/>
            <family val="2"/>
          </rPr>
          <t>*:</t>
        </r>
        <r>
          <rPr>
            <sz val="8"/>
            <rFont val="Tahoma"/>
            <family val="2"/>
          </rPr>
          <t xml:space="preserve">
Qtakviye = 5-10 kcal/h.m²</t>
        </r>
      </text>
    </comment>
  </commentList>
</comments>
</file>

<file path=xl/sharedStrings.xml><?xml version="1.0" encoding="utf-8"?>
<sst xmlns="http://schemas.openxmlformats.org/spreadsheetml/2006/main" count="112" uniqueCount="99">
  <si>
    <t>Havuz yüzeyinden buharlaşma ile oluşan toplam nem miktarı hesabı :</t>
  </si>
  <si>
    <t>Xs =</t>
  </si>
  <si>
    <t>Xr =</t>
  </si>
  <si>
    <t>Buharlaşma katsayısı</t>
  </si>
  <si>
    <t>J =</t>
  </si>
  <si>
    <t>Havuz yüzeyinden buharlaşma ile oluşan toplam nem miktarı</t>
  </si>
  <si>
    <t>Buharlaşan suyun, su kütlesinde meydana getirdiği soğuma miktarı ( ısı kaybı ) :</t>
  </si>
  <si>
    <t>Ts sıcaklığındaki suyun buharlaşma gizli ısısı</t>
  </si>
  <si>
    <t>Buharlaşan suyun, su kütlesinde meydana getirdiği ısı kaybı</t>
  </si>
  <si>
    <t>W * r</t>
  </si>
  <si>
    <t>Sıçrayan ve insanlarla taşınan suyun telafisi için takviye edilen suyun ısı ihtiyacı :</t>
  </si>
  <si>
    <t>Qtakviye =</t>
  </si>
  <si>
    <t>Q3 =</t>
  </si>
  <si>
    <t>Sürekli Rejim Halinde Toplam Isı Kaybı :</t>
  </si>
  <si>
    <t>QT =</t>
  </si>
  <si>
    <t>Havuzun İlk Doldurma Anındaki Isı İhtiyacı :</t>
  </si>
  <si>
    <t>İlk ısıtma süresi</t>
  </si>
  <si>
    <t>t =</t>
  </si>
  <si>
    <t>V =</t>
  </si>
  <si>
    <t>Qilk =</t>
  </si>
  <si>
    <t>V * cs * dT / t</t>
  </si>
  <si>
    <t>Toplam</t>
  </si>
  <si>
    <t>Havuz suyu sıcaklığı</t>
  </si>
  <si>
    <t>Ortam sıcaklığı</t>
  </si>
  <si>
    <t>T1=</t>
  </si>
  <si>
    <t>Alan</t>
  </si>
  <si>
    <t>Hacmi</t>
  </si>
  <si>
    <t>En</t>
  </si>
  <si>
    <t>Boy</t>
  </si>
  <si>
    <t>Yükseklik</t>
  </si>
  <si>
    <t>J * A * ( Xs - Xr )</t>
  </si>
  <si>
    <t>Q4=</t>
  </si>
  <si>
    <t>Besleme suyu sıcaklığı</t>
  </si>
  <si>
    <t xml:space="preserve">Su yüzeyindeki taşınım ile ısı kaybı </t>
  </si>
  <si>
    <t>α=</t>
  </si>
  <si>
    <t>v=</t>
  </si>
  <si>
    <t>Kapalı havuz</t>
  </si>
  <si>
    <t>Korumalı açık havuz</t>
  </si>
  <si>
    <t>Az korumalı açık havuz</t>
  </si>
  <si>
    <t>Korumasız havuz</t>
  </si>
  <si>
    <t>v= Açık havuzlarda su yüzeyi hava hızı (m/sn)</t>
  </si>
  <si>
    <t>α=Su yüzeyi taşıma katsayısı (1,8*v+1.65*Ѵv)</t>
  </si>
  <si>
    <t>(T1-T2)*α*A</t>
  </si>
  <si>
    <t>Q1=</t>
  </si>
  <si>
    <t xml:space="preserve">Su yüzeyindeki ışınım ile ısı kaybı </t>
  </si>
  <si>
    <t>R=</t>
  </si>
  <si>
    <t>θ=</t>
  </si>
  <si>
    <t>θ=Sıcaklık çarpanı ( Uygulamada 1 °C alınır )</t>
  </si>
  <si>
    <t>T2=</t>
  </si>
  <si>
    <t>R*θ*(T1-T2)*A</t>
  </si>
  <si>
    <t>Q2=</t>
  </si>
  <si>
    <t>Q5 =</t>
  </si>
  <si>
    <t>Q6=</t>
  </si>
  <si>
    <t>Havuz eni</t>
  </si>
  <si>
    <t>Havuz boyu</t>
  </si>
  <si>
    <t>Havuz derinliği</t>
  </si>
  <si>
    <t>İstanen havuz suyu sıcaklığı</t>
  </si>
  <si>
    <t>Ortam bagıl nemi</t>
  </si>
  <si>
    <t>BUHARLAŞMA KATSAYISI</t>
  </si>
  <si>
    <t>Durgun Suda</t>
  </si>
  <si>
    <t>Periyodik Dalgalı Suda</t>
  </si>
  <si>
    <t>Çalkantılı Suda</t>
  </si>
  <si>
    <t>Havuz 
Suyu
Sıcaklığı</t>
  </si>
  <si>
    <t>Havanın
Özgül
Nemi</t>
  </si>
  <si>
    <t>Ortam
Hava
Sıcaklığı</t>
  </si>
  <si>
    <t>Nem
Oranı</t>
  </si>
  <si>
    <t>Qtakviye * A</t>
  </si>
  <si>
    <t>Havuz kaç günde ısıtılmak isteniyor</t>
  </si>
  <si>
    <t>Havuz su yüzeyindeki hava hızı</t>
  </si>
  <si>
    <t>HAVUZ SU YÜZEYİNDEKİ HAVA HIZI</t>
  </si>
  <si>
    <t>Havuz Ölçüleri</t>
  </si>
  <si>
    <t>a=</t>
  </si>
  <si>
    <t>h=</t>
  </si>
  <si>
    <t>A=</t>
  </si>
  <si>
    <t>V=</t>
  </si>
  <si>
    <t>W=</t>
  </si>
  <si>
    <t>b=</t>
  </si>
  <si>
    <t>Q3</t>
  </si>
  <si>
    <t>Sıçrayan ve insanlarla taşınan suyun telafisi için 
takviye edilen suyun ısı ihtiyacı :</t>
  </si>
  <si>
    <t>Q1+Q2+Q3+Q4+Q5+Q6</t>
  </si>
  <si>
    <t>Havuzun İlk Doldurma Anındaki Isı İhtiyacı</t>
  </si>
  <si>
    <t>HAVUZUN İLK ISITMA + SÜREKLİ REJİMDE
TOPLAM ISI İHTİYACI</t>
  </si>
  <si>
    <t>Düzeltme katsayısı</t>
  </si>
  <si>
    <t>Havuz hacmi+ denge tankı hacmi</t>
  </si>
  <si>
    <t xml:space="preserve">Havuz suyu sıcaklığındaki doymuş havanın özgül nemi </t>
  </si>
  <si>
    <t>Havuz üzerindeki ortam havasının özgül nemi</t>
  </si>
  <si>
    <t>R=İletişim katsayısı ( Uygulamada 4,78 kcal/m2/h alınır.)</t>
  </si>
  <si>
    <t>r=</t>
  </si>
  <si>
    <t>%30-%35….(%5lik artışlarla) %95 kadar veri bulunmaktadır.</t>
  </si>
  <si>
    <t>Buharlaşan suyun telafisi için takviye edilen suyun ısı ihtiyacı :</t>
  </si>
  <si>
    <t>Q5=</t>
  </si>
  <si>
    <t>Havuz yüzeyindeki transmisyonla olan ısı kaybı</t>
  </si>
  <si>
    <t>Transmisyon</t>
  </si>
  <si>
    <t>qt=</t>
  </si>
  <si>
    <t>Havuz alanı</t>
  </si>
  <si>
    <t>YÜZEY ISI KAYBI</t>
  </si>
  <si>
    <t>İLK ISITMA</t>
  </si>
  <si>
    <t>HAVUZ YÜZEY ALANI</t>
  </si>
  <si>
    <t>HAVUZ SU HACMİ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</si>
</sst>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#,"/>
    <numFmt numFmtId="165" formatCode="00\ [$C]"/>
    <numFmt numFmtId="166" formatCode="0\ [$m/sn]"/>
    <numFmt numFmtId="167" formatCode="00\ [$%]"/>
    <numFmt numFmtId="168" formatCode="0\ [$ Gün]"/>
    <numFmt numFmtId="169" formatCode="0.0\ [$°C]"/>
    <numFmt numFmtId="170" formatCode="0\ [$m²]"/>
    <numFmt numFmtId="171" formatCode="0\ [$m³]"/>
    <numFmt numFmtId="172" formatCode="#,##0\ [$kcal/h]"/>
    <numFmt numFmtId="173" formatCode="0\ [$kcal/kg]"/>
    <numFmt numFmtId="174" formatCode="0\ [$kcal/h.m²]"/>
    <numFmt numFmtId="175" formatCode="#,##0\ [$Saat]"/>
    <numFmt numFmtId="176" formatCode="#,##0\ [$m³]"/>
    <numFmt numFmtId="177" formatCode="#,##0.00\ [$m]"/>
    <numFmt numFmtId="178" formatCode="0.0\ [$m/sn]"/>
    <numFmt numFmtId="179" formatCode="0.0\ [$m]"/>
    <numFmt numFmtId="180" formatCode="#,##0\ [$kW]"/>
    <numFmt numFmtId="181" formatCode="0.00\ [$gr/kg]"/>
    <numFmt numFmtId="182" formatCode="0.0\ [$kg/m².h]"/>
    <numFmt numFmtId="183" formatCode="0.00\ [$kcal/m²/h]"/>
    <numFmt numFmtId="184" formatCode="#,##0\ [$kcal/m²h]"/>
    <numFmt numFmtId="185" formatCode="0.00\ [$kg/h]"/>
    <numFmt numFmtId="186" formatCode="#,##0.0\ [$m]"/>
    <numFmt numFmtId="187" formatCode="#,##0.0\ [$m³]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0"/>
    </font>
    <font>
      <sz val="10"/>
      <name val="Arial"/>
      <family val="2"/>
    </font>
    <font>
      <sz val="1"/>
      <color indexed="8"/>
      <name val="Courier New"/>
      <family val="1"/>
    </font>
    <font>
      <b/>
      <sz val="8"/>
      <name val="Tahoma"/>
      <family val="2"/>
    </font>
    <font>
      <sz val="8"/>
      <name val="Tahoma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4"/>
      <color indexed="8"/>
      <name val="Arial"/>
      <family val="2"/>
    </font>
    <font>
      <sz val="8"/>
      <name val="Calibri"/>
      <family val="2"/>
    </font>
    <font>
      <sz val="11"/>
      <color indexed="8"/>
      <name val="Arial Tur"/>
      <family val="0"/>
    </font>
    <font>
      <sz val="11"/>
      <name val="Arial"/>
      <family val="2"/>
    </font>
    <font>
      <b/>
      <sz val="22"/>
      <color indexed="8"/>
      <name val="Arial"/>
      <family val="2"/>
    </font>
    <font>
      <sz val="2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000000"/>
      <name val="Arial Tur"/>
      <family val="0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/>
      <bottom/>
    </border>
    <border>
      <left style="thin"/>
      <right style="thin"/>
      <top style="medium"/>
      <bottom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0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3" fontId="3" fillId="0" borderId="0" applyFill="0" applyBorder="0" applyAlignment="0" applyProtection="0"/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3" fontId="3" fillId="0" borderId="0" applyFill="0" applyBorder="0" applyAlignment="0" applyProtection="0"/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3" fontId="3" fillId="0" borderId="0" applyFill="0" applyBorder="0" applyAlignment="0" applyProtection="0"/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3" fontId="3" fillId="0" borderId="0" applyFill="0" applyBorder="0" applyAlignment="0" applyProtection="0"/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3" fontId="3" fillId="0" borderId="0" applyFill="0" applyBorder="0" applyAlignment="0" applyProtection="0"/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3" fontId="3" fillId="0" borderId="0" applyFill="0" applyBorder="0" applyAlignment="0" applyProtection="0"/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3" fontId="3" fillId="0" borderId="0" applyFill="0" applyBorder="0" applyAlignment="0" applyProtection="0"/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3" fontId="3" fillId="0" borderId="0" applyFill="0" applyBorder="0" applyAlignment="0" applyProtection="0"/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3" fontId="3" fillId="0" borderId="0" applyFill="0" applyBorder="0" applyAlignment="0" applyProtection="0"/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3" fontId="3" fillId="0" borderId="0" applyFill="0" applyBorder="0" applyAlignment="0" applyProtection="0"/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3" fontId="3" fillId="0" borderId="0" applyFill="0" applyBorder="0" applyAlignment="0" applyProtection="0"/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3" fontId="3" fillId="0" borderId="0" applyFill="0" applyBorder="0" applyAlignment="0" applyProtection="0"/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3" fontId="3" fillId="0" borderId="0" applyFill="0" applyBorder="0" applyAlignment="0" applyProtection="0"/>
    <xf numFmtId="164" fontId="4" fillId="0" borderId="0">
      <alignment/>
      <protection locked="0"/>
    </xf>
    <xf numFmtId="164" fontId="4" fillId="0" borderId="0">
      <alignment/>
      <protection locked="0"/>
    </xf>
    <xf numFmtId="3" fontId="3" fillId="0" borderId="0" applyFill="0" applyBorder="0" applyAlignment="0" applyProtection="0"/>
    <xf numFmtId="164" fontId="4" fillId="0" borderId="0">
      <alignment/>
      <protection locked="0"/>
    </xf>
    <xf numFmtId="164" fontId="4" fillId="0" borderId="0">
      <alignment/>
      <protection locked="0"/>
    </xf>
    <xf numFmtId="3" fontId="3" fillId="0" borderId="0" applyFill="0" applyBorder="0" applyAlignment="0" applyProtection="0"/>
    <xf numFmtId="164" fontId="4" fillId="0" borderId="0">
      <alignment/>
      <protection locked="0"/>
    </xf>
    <xf numFmtId="164" fontId="4" fillId="0" borderId="0">
      <alignment/>
      <protection locked="0"/>
    </xf>
    <xf numFmtId="3" fontId="3" fillId="0" borderId="0" applyFill="0" applyBorder="0" applyAlignment="0" applyProtection="0"/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3" fontId="3" fillId="0" borderId="0" applyFill="0" applyBorder="0" applyAlignment="0" applyProtection="0"/>
    <xf numFmtId="164" fontId="4" fillId="0" borderId="0">
      <alignment/>
      <protection locked="0"/>
    </xf>
    <xf numFmtId="164" fontId="4" fillId="0" borderId="0">
      <alignment/>
      <protection locked="0"/>
    </xf>
    <xf numFmtId="3" fontId="3" fillId="0" borderId="0" applyFill="0" applyBorder="0" applyAlignment="0" applyProtection="0"/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3" fontId="3" fillId="0" borderId="0" applyFill="0" applyBorder="0" applyAlignment="0" applyProtection="0"/>
    <xf numFmtId="3" fontId="3" fillId="0" borderId="0" applyFill="0" applyBorder="0" applyAlignment="0" applyProtection="0"/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3" fontId="3" fillId="0" borderId="0" applyFill="0" applyBorder="0" applyAlignment="0" applyProtection="0"/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3" fontId="3" fillId="0" borderId="0" applyFill="0" applyBorder="0" applyAlignment="0" applyProtection="0"/>
    <xf numFmtId="164" fontId="4" fillId="0" borderId="0">
      <alignment/>
      <protection locked="0"/>
    </xf>
    <xf numFmtId="164" fontId="4" fillId="0" borderId="0">
      <alignment/>
      <protection locked="0"/>
    </xf>
    <xf numFmtId="3" fontId="3" fillId="0" borderId="0" applyFill="0" applyBorder="0" applyAlignment="0" applyProtection="0"/>
    <xf numFmtId="164" fontId="4" fillId="0" borderId="0">
      <alignment/>
      <protection locked="0"/>
    </xf>
    <xf numFmtId="164" fontId="4" fillId="0" borderId="0">
      <alignment/>
      <protection locked="0"/>
    </xf>
    <xf numFmtId="3" fontId="3" fillId="0" borderId="0" applyFill="0" applyBorder="0" applyAlignment="0" applyProtection="0"/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3" fontId="3" fillId="0" borderId="0" applyFill="0" applyBorder="0" applyAlignment="0" applyProtection="0"/>
    <xf numFmtId="164" fontId="4" fillId="0" borderId="0">
      <alignment/>
      <protection locked="0"/>
    </xf>
    <xf numFmtId="3" fontId="3" fillId="0" borderId="0" applyFill="0" applyBorder="0" applyAlignment="0" applyProtection="0"/>
    <xf numFmtId="164" fontId="4" fillId="0" borderId="0">
      <alignment/>
      <protection locked="0"/>
    </xf>
    <xf numFmtId="3" fontId="3" fillId="0" borderId="0" applyFill="0" applyBorder="0" applyAlignment="0" applyProtection="0"/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3" fontId="3" fillId="0" borderId="0" applyFill="0" applyBorder="0" applyAlignment="0" applyProtection="0"/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3" fontId="3" fillId="0" borderId="0" applyFill="0" applyBorder="0" applyAlignment="0" applyProtection="0"/>
    <xf numFmtId="164" fontId="4" fillId="0" borderId="0">
      <alignment/>
      <protection locked="0"/>
    </xf>
    <xf numFmtId="3" fontId="3" fillId="0" borderId="0" applyFill="0" applyBorder="0" applyAlignment="0" applyProtection="0"/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3" fontId="3" fillId="0" borderId="0" applyFill="0" applyBorder="0" applyAlignment="0" applyProtection="0"/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0" fontId="2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7" fillId="20" borderId="5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21" borderId="6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9" fillId="20" borderId="6" applyNumberFormat="0" applyAlignment="0" applyProtection="0"/>
    <xf numFmtId="0" fontId="3" fillId="0" borderId="0">
      <alignment/>
      <protection/>
    </xf>
    <xf numFmtId="0" fontId="50" fillId="22" borderId="7" applyNumberFormat="0" applyAlignment="0" applyProtection="0"/>
    <xf numFmtId="0" fontId="51" fillId="23" borderId="0" applyNumberFormat="0" applyBorder="0" applyAlignment="0" applyProtection="0"/>
    <xf numFmtId="0" fontId="52" fillId="24" borderId="0" applyNumberFormat="0" applyBorder="0" applyAlignment="0" applyProtection="0"/>
    <xf numFmtId="0" fontId="3" fillId="0" borderId="0">
      <alignment/>
      <protection/>
    </xf>
    <xf numFmtId="0" fontId="5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54" fillId="26" borderId="0" applyNumberFormat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55" fillId="0" borderId="9" applyNumberFormat="0" applyFill="0" applyAlignment="0" applyProtection="0"/>
    <xf numFmtId="0" fontId="3" fillId="0" borderId="0">
      <alignment/>
      <protection/>
    </xf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" fillId="0" borderId="0">
      <alignment/>
      <protection/>
    </xf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8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2" fontId="0" fillId="0" borderId="15" xfId="0" applyNumberFormat="1" applyBorder="1" applyAlignment="1">
      <alignment vertical="center"/>
    </xf>
    <xf numFmtId="2" fontId="0" fillId="0" borderId="16" xfId="0" applyNumberFormat="1" applyBorder="1" applyAlignment="1">
      <alignment vertical="center"/>
    </xf>
    <xf numFmtId="0" fontId="0" fillId="0" borderId="11" xfId="0" applyBorder="1" applyAlignment="1">
      <alignment horizontal="center" vertical="center"/>
    </xf>
    <xf numFmtId="2" fontId="0" fillId="0" borderId="11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2" fontId="0" fillId="0" borderId="17" xfId="0" applyNumberFormat="1" applyBorder="1" applyAlignment="1">
      <alignment vertical="center"/>
    </xf>
    <xf numFmtId="0" fontId="8" fillId="33" borderId="18" xfId="0" applyFont="1" applyFill="1" applyBorder="1" applyAlignment="1">
      <alignment horizontal="center" vertical="center" wrapText="1"/>
    </xf>
    <xf numFmtId="0" fontId="9" fillId="0" borderId="0" xfId="0" applyFont="1" applyAlignment="1" applyProtection="1">
      <alignment vertical="center"/>
      <protection hidden="1"/>
    </xf>
    <xf numFmtId="169" fontId="12" fillId="0" borderId="15" xfId="0" applyNumberFormat="1" applyFont="1" applyFill="1" applyBorder="1" applyAlignment="1" applyProtection="1">
      <alignment vertical="center"/>
      <protection hidden="1"/>
    </xf>
    <xf numFmtId="181" fontId="12" fillId="0" borderId="16" xfId="0" applyNumberFormat="1" applyFont="1" applyFill="1" applyBorder="1" applyAlignment="1" applyProtection="1">
      <alignment vertical="center"/>
      <protection hidden="1"/>
    </xf>
    <xf numFmtId="169" fontId="12" fillId="0" borderId="16" xfId="0" applyNumberFormat="1" applyFont="1" applyFill="1" applyBorder="1" applyAlignment="1" applyProtection="1">
      <alignment vertical="center"/>
      <protection hidden="1"/>
    </xf>
    <xf numFmtId="182" fontId="12" fillId="0" borderId="16" xfId="0" applyNumberFormat="1" applyFont="1" applyFill="1" applyBorder="1" applyAlignment="1" applyProtection="1">
      <alignment vertical="center"/>
      <protection hidden="1"/>
    </xf>
    <xf numFmtId="179" fontId="12" fillId="0" borderId="16" xfId="0" applyNumberFormat="1" applyFont="1" applyFill="1" applyBorder="1" applyAlignment="1" applyProtection="1">
      <alignment vertical="center"/>
      <protection hidden="1"/>
    </xf>
    <xf numFmtId="170" fontId="12" fillId="0" borderId="16" xfId="0" applyNumberFormat="1" applyFont="1" applyFill="1" applyBorder="1" applyAlignment="1" applyProtection="1">
      <alignment vertical="center"/>
      <protection hidden="1"/>
    </xf>
    <xf numFmtId="0" fontId="9" fillId="0" borderId="0" xfId="0" applyFont="1" applyAlignment="1" applyProtection="1">
      <alignment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11" fillId="0" borderId="12" xfId="0" applyFont="1" applyBorder="1" applyAlignment="1" applyProtection="1">
      <alignment vertical="center"/>
      <protection hidden="1"/>
    </xf>
    <xf numFmtId="0" fontId="11" fillId="0" borderId="13" xfId="0" applyFont="1" applyBorder="1" applyAlignment="1" applyProtection="1">
      <alignment vertical="center"/>
      <protection hidden="1"/>
    </xf>
    <xf numFmtId="0" fontId="12" fillId="0" borderId="11" xfId="0" applyFont="1" applyBorder="1" applyAlignment="1" applyProtection="1">
      <alignment vertical="center"/>
      <protection hidden="1"/>
    </xf>
    <xf numFmtId="0" fontId="12" fillId="0" borderId="19" xfId="0" applyFont="1" applyBorder="1" applyAlignment="1" applyProtection="1">
      <alignment vertical="center"/>
      <protection hidden="1"/>
    </xf>
    <xf numFmtId="0" fontId="12" fillId="0" borderId="19" xfId="0" applyFont="1" applyBorder="1" applyAlignment="1" applyProtection="1">
      <alignment horizontal="right" vertical="center"/>
      <protection hidden="1"/>
    </xf>
    <xf numFmtId="0" fontId="9" fillId="0" borderId="20" xfId="0" applyFont="1" applyBorder="1" applyAlignment="1" applyProtection="1">
      <alignment vertical="center"/>
      <protection hidden="1"/>
    </xf>
    <xf numFmtId="0" fontId="9" fillId="0" borderId="21" xfId="0" applyFont="1" applyBorder="1" applyAlignment="1" applyProtection="1">
      <alignment vertical="center"/>
      <protection hidden="1"/>
    </xf>
    <xf numFmtId="0" fontId="3" fillId="0" borderId="12" xfId="0" applyFont="1" applyBorder="1" applyAlignment="1" applyProtection="1">
      <alignment horizontal="left" vertical="center"/>
      <protection hidden="1"/>
    </xf>
    <xf numFmtId="178" fontId="12" fillId="0" borderId="15" xfId="0" applyNumberFormat="1" applyFont="1" applyFill="1" applyBorder="1" applyAlignment="1" applyProtection="1">
      <alignment vertical="center"/>
      <protection hidden="1"/>
    </xf>
    <xf numFmtId="0" fontId="3" fillId="0" borderId="13" xfId="0" applyFont="1" applyBorder="1" applyAlignment="1" applyProtection="1">
      <alignment horizontal="left" vertical="center"/>
      <protection hidden="1"/>
    </xf>
    <xf numFmtId="0" fontId="13" fillId="0" borderId="18" xfId="0" applyFont="1" applyFill="1" applyBorder="1" applyAlignment="1" applyProtection="1">
      <alignment horizontal="center" vertical="center"/>
      <protection hidden="1"/>
    </xf>
    <xf numFmtId="172" fontId="14" fillId="0" borderId="22" xfId="0" applyNumberFormat="1" applyFont="1" applyFill="1" applyBorder="1" applyAlignment="1" applyProtection="1">
      <alignment vertical="center"/>
      <protection hidden="1"/>
    </xf>
    <xf numFmtId="0" fontId="3" fillId="0" borderId="14" xfId="0" applyFont="1" applyBorder="1" applyAlignment="1" applyProtection="1">
      <alignment horizontal="left" vertical="center"/>
      <protection hidden="1"/>
    </xf>
    <xf numFmtId="169" fontId="12" fillId="0" borderId="23" xfId="0" applyNumberFormat="1" applyFont="1" applyFill="1" applyBorder="1" applyAlignment="1" applyProtection="1">
      <alignment vertical="center"/>
      <protection hidden="1"/>
    </xf>
    <xf numFmtId="0" fontId="13" fillId="0" borderId="21" xfId="0" applyFont="1" applyFill="1" applyBorder="1" applyAlignment="1" applyProtection="1">
      <alignment horizontal="center" vertical="center"/>
      <protection hidden="1"/>
    </xf>
    <xf numFmtId="174" fontId="12" fillId="0" borderId="24" xfId="0" applyNumberFormat="1" applyFont="1" applyFill="1" applyBorder="1" applyAlignment="1" applyProtection="1">
      <alignment vertical="center"/>
      <protection hidden="1"/>
    </xf>
    <xf numFmtId="0" fontId="15" fillId="0" borderId="12" xfId="0" applyFont="1" applyFill="1" applyBorder="1" applyAlignment="1" applyProtection="1">
      <alignment vertical="center"/>
      <protection hidden="1"/>
    </xf>
    <xf numFmtId="0" fontId="15" fillId="0" borderId="14" xfId="0" applyFont="1" applyFill="1" applyBorder="1" applyAlignment="1" applyProtection="1">
      <alignment vertical="center"/>
      <protection hidden="1"/>
    </xf>
    <xf numFmtId="0" fontId="13" fillId="0" borderId="25" xfId="0" applyFont="1" applyFill="1" applyBorder="1" applyAlignment="1" applyProtection="1">
      <alignment vertical="center"/>
      <protection hidden="1"/>
    </xf>
    <xf numFmtId="172" fontId="14" fillId="0" borderId="25" xfId="0" applyNumberFormat="1" applyFont="1" applyFill="1" applyBorder="1" applyAlignment="1" applyProtection="1">
      <alignment vertical="center"/>
      <protection hidden="1"/>
    </xf>
    <xf numFmtId="0" fontId="3" fillId="0" borderId="12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vertical="center"/>
      <protection hidden="1"/>
    </xf>
    <xf numFmtId="172" fontId="12" fillId="0" borderId="16" xfId="0" applyNumberFormat="1" applyFont="1" applyFill="1" applyBorder="1" applyAlignment="1" applyProtection="1">
      <alignment vertical="center"/>
      <protection hidden="1"/>
    </xf>
    <xf numFmtId="0" fontId="9" fillId="0" borderId="26" xfId="0" applyFont="1" applyBorder="1" applyAlignment="1" applyProtection="1">
      <alignment vertical="center"/>
      <protection hidden="1"/>
    </xf>
    <xf numFmtId="9" fontId="9" fillId="0" borderId="27" xfId="0" applyNumberFormat="1" applyFont="1" applyFill="1" applyBorder="1" applyAlignment="1" applyProtection="1">
      <alignment vertical="center"/>
      <protection hidden="1"/>
    </xf>
    <xf numFmtId="0" fontId="9" fillId="0" borderId="12" xfId="0" applyFont="1" applyBorder="1" applyAlignment="1" applyProtection="1">
      <alignment vertical="center"/>
      <protection hidden="1"/>
    </xf>
    <xf numFmtId="175" fontId="12" fillId="0" borderId="15" xfId="0" applyNumberFormat="1" applyFont="1" applyFill="1" applyBorder="1" applyAlignment="1" applyProtection="1">
      <alignment vertical="center"/>
      <protection hidden="1"/>
    </xf>
    <xf numFmtId="176" fontId="12" fillId="0" borderId="16" xfId="0" applyNumberFormat="1" applyFont="1" applyFill="1" applyBorder="1" applyAlignment="1" applyProtection="1">
      <alignment vertical="center"/>
      <protection hidden="1"/>
    </xf>
    <xf numFmtId="0" fontId="9" fillId="0" borderId="14" xfId="0" applyFont="1" applyBorder="1" applyAlignment="1" applyProtection="1">
      <alignment vertical="center"/>
      <protection hidden="1"/>
    </xf>
    <xf numFmtId="172" fontId="12" fillId="0" borderId="23" xfId="0" applyNumberFormat="1" applyFont="1" applyFill="1" applyBorder="1" applyAlignment="1" applyProtection="1">
      <alignment horizontal="center" vertical="center"/>
      <protection hidden="1"/>
    </xf>
    <xf numFmtId="0" fontId="9" fillId="0" borderId="28" xfId="0" applyFont="1" applyBorder="1" applyAlignment="1" applyProtection="1">
      <alignment vertical="center"/>
      <protection hidden="1"/>
    </xf>
    <xf numFmtId="183" fontId="12" fillId="0" borderId="15" xfId="0" applyNumberFormat="1" applyFont="1" applyFill="1" applyBorder="1" applyAlignment="1" applyProtection="1">
      <alignment vertical="center"/>
      <protection hidden="1"/>
    </xf>
    <xf numFmtId="0" fontId="9" fillId="0" borderId="29" xfId="0" applyFont="1" applyBorder="1" applyAlignment="1" applyProtection="1">
      <alignment horizontal="right" vertical="center"/>
      <protection hidden="1"/>
    </xf>
    <xf numFmtId="173" fontId="12" fillId="0" borderId="30" xfId="0" applyNumberFormat="1" applyFont="1" applyFill="1" applyBorder="1" applyAlignment="1" applyProtection="1">
      <alignment vertical="center"/>
      <protection hidden="1"/>
    </xf>
    <xf numFmtId="0" fontId="13" fillId="0" borderId="18" xfId="0" applyFont="1" applyFill="1" applyBorder="1" applyAlignment="1" applyProtection="1">
      <alignment horizontal="center" vertical="center" wrapText="1"/>
      <protection hidden="1"/>
    </xf>
    <xf numFmtId="184" fontId="14" fillId="0" borderId="15" xfId="0" applyNumberFormat="1" applyFont="1" applyFill="1" applyBorder="1" applyAlignment="1" applyProtection="1">
      <alignment vertical="center"/>
      <protection hidden="1"/>
    </xf>
    <xf numFmtId="0" fontId="22" fillId="0" borderId="13" xfId="0" applyFont="1" applyBorder="1" applyAlignment="1" applyProtection="1">
      <alignment vertical="center"/>
      <protection hidden="1"/>
    </xf>
    <xf numFmtId="185" fontId="14" fillId="0" borderId="22" xfId="0" applyNumberFormat="1" applyFont="1" applyFill="1" applyBorder="1" applyAlignment="1" applyProtection="1">
      <alignment vertical="center"/>
      <protection hidden="1"/>
    </xf>
    <xf numFmtId="0" fontId="12" fillId="0" borderId="11" xfId="0" applyFont="1" applyBorder="1" applyAlignment="1" applyProtection="1">
      <alignment horizontal="right" vertical="center"/>
      <protection hidden="1"/>
    </xf>
    <xf numFmtId="2" fontId="11" fillId="0" borderId="27" xfId="0" applyNumberFormat="1" applyFont="1" applyFill="1" applyBorder="1" applyAlignment="1" applyProtection="1">
      <alignment horizontal="right" vertical="center"/>
      <protection hidden="1"/>
    </xf>
    <xf numFmtId="172" fontId="17" fillId="34" borderId="22" xfId="0" applyNumberFormat="1" applyFont="1" applyFill="1" applyBorder="1" applyAlignment="1" applyProtection="1">
      <alignment vertical="center"/>
      <protection hidden="1"/>
    </xf>
    <xf numFmtId="180" fontId="17" fillId="34" borderId="31" xfId="0" applyNumberFormat="1" applyFont="1" applyFill="1" applyBorder="1" applyAlignment="1" applyProtection="1">
      <alignment vertical="center"/>
      <protection hidden="1"/>
    </xf>
    <xf numFmtId="172" fontId="18" fillId="34" borderId="22" xfId="0" applyNumberFormat="1" applyFont="1" applyFill="1" applyBorder="1" applyAlignment="1" applyProtection="1">
      <alignment vertical="center"/>
      <protection hidden="1"/>
    </xf>
    <xf numFmtId="180" fontId="7" fillId="34" borderId="15" xfId="0" applyNumberFormat="1" applyFont="1" applyFill="1" applyBorder="1" applyAlignment="1" applyProtection="1">
      <alignment vertical="center"/>
      <protection hidden="1"/>
    </xf>
    <xf numFmtId="180" fontId="7" fillId="34" borderId="23" xfId="0" applyNumberFormat="1" applyFont="1" applyFill="1" applyBorder="1" applyAlignment="1" applyProtection="1">
      <alignment vertical="center"/>
      <protection hidden="1"/>
    </xf>
    <xf numFmtId="0" fontId="0" fillId="0" borderId="12" xfId="0" applyFill="1" applyBorder="1" applyAlignment="1" applyProtection="1">
      <alignment/>
      <protection hidden="1"/>
    </xf>
    <xf numFmtId="0" fontId="0" fillId="35" borderId="10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3" xfId="0" applyFill="1" applyBorder="1" applyAlignment="1" applyProtection="1">
      <alignment/>
      <protection hidden="1"/>
    </xf>
    <xf numFmtId="0" fontId="0" fillId="35" borderId="32" xfId="0" applyFill="1" applyBorder="1" applyAlignment="1" applyProtection="1">
      <alignment/>
      <protection hidden="1"/>
    </xf>
    <xf numFmtId="0" fontId="55" fillId="0" borderId="13" xfId="0" applyFont="1" applyFill="1" applyBorder="1" applyAlignment="1" applyProtection="1">
      <alignment/>
      <protection hidden="1"/>
    </xf>
    <xf numFmtId="0" fontId="0" fillId="16" borderId="33" xfId="0" applyFill="1" applyBorder="1" applyAlignment="1" applyProtection="1">
      <alignment/>
      <protection hidden="1"/>
    </xf>
    <xf numFmtId="166" fontId="0" fillId="16" borderId="15" xfId="0" applyNumberFormat="1" applyFill="1" applyBorder="1" applyAlignment="1" applyProtection="1">
      <alignment/>
      <protection hidden="1"/>
    </xf>
    <xf numFmtId="0" fontId="0" fillId="16" borderId="34" xfId="0" applyFill="1" applyBorder="1" applyAlignment="1" applyProtection="1">
      <alignment/>
      <protection hidden="1"/>
    </xf>
    <xf numFmtId="166" fontId="0" fillId="16" borderId="16" xfId="0" applyNumberFormat="1" applyFill="1" applyBorder="1" applyAlignment="1" applyProtection="1">
      <alignment/>
      <protection hidden="1"/>
    </xf>
    <xf numFmtId="0" fontId="0" fillId="16" borderId="35" xfId="0" applyFill="1" applyBorder="1" applyAlignment="1" applyProtection="1">
      <alignment/>
      <protection hidden="1"/>
    </xf>
    <xf numFmtId="166" fontId="0" fillId="16" borderId="23" xfId="0" applyNumberFormat="1" applyFill="1" applyBorder="1" applyAlignment="1" applyProtection="1">
      <alignment/>
      <protection hidden="1"/>
    </xf>
    <xf numFmtId="0" fontId="0" fillId="16" borderId="13" xfId="0" applyFill="1" applyBorder="1" applyAlignment="1" applyProtection="1">
      <alignment/>
      <protection hidden="1"/>
    </xf>
    <xf numFmtId="0" fontId="0" fillId="36" borderId="13" xfId="0" applyFill="1" applyBorder="1" applyAlignment="1" applyProtection="1">
      <alignment/>
      <protection hidden="1"/>
    </xf>
    <xf numFmtId="0" fontId="0" fillId="8" borderId="33" xfId="0" applyFill="1" applyBorder="1" applyAlignment="1" applyProtection="1">
      <alignment/>
      <protection hidden="1"/>
    </xf>
    <xf numFmtId="3" fontId="0" fillId="8" borderId="15" xfId="0" applyNumberFormat="1" applyFill="1" applyBorder="1" applyAlignment="1" applyProtection="1">
      <alignment/>
      <protection hidden="1"/>
    </xf>
    <xf numFmtId="0" fontId="0" fillId="8" borderId="13" xfId="0" applyFill="1" applyBorder="1" applyAlignment="1" applyProtection="1">
      <alignment/>
      <protection hidden="1"/>
    </xf>
    <xf numFmtId="3" fontId="0" fillId="8" borderId="16" xfId="0" applyNumberFormat="1" applyFill="1" applyBorder="1" applyAlignment="1" applyProtection="1">
      <alignment/>
      <protection hidden="1"/>
    </xf>
    <xf numFmtId="0" fontId="0" fillId="8" borderId="34" xfId="0" applyFill="1" applyBorder="1" applyAlignment="1" applyProtection="1">
      <alignment/>
      <protection hidden="1"/>
    </xf>
    <xf numFmtId="0" fontId="0" fillId="0" borderId="14" xfId="0" applyFill="1" applyBorder="1" applyAlignment="1" applyProtection="1">
      <alignment/>
      <protection hidden="1"/>
    </xf>
    <xf numFmtId="0" fontId="0" fillId="35" borderId="25" xfId="0" applyFill="1" applyBorder="1" applyAlignment="1" applyProtection="1">
      <alignment/>
      <protection hidden="1"/>
    </xf>
    <xf numFmtId="0" fontId="0" fillId="8" borderId="35" xfId="0" applyFill="1" applyBorder="1" applyAlignment="1" applyProtection="1">
      <alignment/>
      <protection hidden="1"/>
    </xf>
    <xf numFmtId="3" fontId="0" fillId="8" borderId="23" xfId="0" applyNumberFormat="1" applyFill="1" applyBorder="1" applyAlignment="1" applyProtection="1">
      <alignment/>
      <protection hidden="1"/>
    </xf>
    <xf numFmtId="171" fontId="12" fillId="0" borderId="27" xfId="0" applyNumberFormat="1" applyFont="1" applyFill="1" applyBorder="1" applyAlignment="1" applyProtection="1">
      <alignment vertical="center"/>
      <protection hidden="1"/>
    </xf>
    <xf numFmtId="0" fontId="11" fillId="0" borderId="18" xfId="0" applyFont="1" applyFill="1" applyBorder="1" applyAlignment="1" applyProtection="1">
      <alignment horizontal="center" vertical="center"/>
      <protection hidden="1"/>
    </xf>
    <xf numFmtId="186" fontId="0" fillId="0" borderId="15" xfId="0" applyNumberFormat="1" applyFill="1" applyBorder="1" applyAlignment="1" applyProtection="1">
      <alignment horizontal="right"/>
      <protection hidden="1" locked="0"/>
    </xf>
    <xf numFmtId="186" fontId="0" fillId="0" borderId="16" xfId="0" applyNumberFormat="1" applyFill="1" applyBorder="1" applyAlignment="1" applyProtection="1">
      <alignment horizontal="right"/>
      <protection hidden="1" locked="0"/>
    </xf>
    <xf numFmtId="186" fontId="55" fillId="0" borderId="16" xfId="0" applyNumberFormat="1" applyFont="1" applyFill="1" applyBorder="1" applyAlignment="1" applyProtection="1">
      <alignment horizontal="right"/>
      <protection hidden="1"/>
    </xf>
    <xf numFmtId="177" fontId="0" fillId="0" borderId="16" xfId="0" applyNumberFormat="1" applyFill="1" applyBorder="1" applyAlignment="1" applyProtection="1">
      <alignment horizontal="right"/>
      <protection hidden="1" locked="0"/>
    </xf>
    <xf numFmtId="187" fontId="55" fillId="0" borderId="16" xfId="0" applyNumberFormat="1" applyFont="1" applyFill="1" applyBorder="1" applyAlignment="1" applyProtection="1">
      <alignment horizontal="right"/>
      <protection hidden="1"/>
    </xf>
    <xf numFmtId="165" fontId="0" fillId="0" borderId="16" xfId="0" applyNumberFormat="1" applyFont="1" applyFill="1" applyBorder="1" applyAlignment="1" applyProtection="1">
      <alignment horizontal="right"/>
      <protection hidden="1" locked="0"/>
    </xf>
    <xf numFmtId="165" fontId="0" fillId="0" borderId="16" xfId="0" applyNumberFormat="1" applyFill="1" applyBorder="1" applyAlignment="1" applyProtection="1">
      <alignment horizontal="right"/>
      <protection hidden="1" locked="0"/>
    </xf>
    <xf numFmtId="178" fontId="0" fillId="16" borderId="16" xfId="0" applyNumberFormat="1" applyFill="1" applyBorder="1" applyAlignment="1" applyProtection="1">
      <alignment horizontal="right"/>
      <protection hidden="1" locked="0"/>
    </xf>
    <xf numFmtId="167" fontId="0" fillId="36" borderId="16" xfId="0" applyNumberFormat="1" applyFill="1" applyBorder="1" applyAlignment="1" applyProtection="1">
      <alignment horizontal="right"/>
      <protection hidden="1" locked="0"/>
    </xf>
    <xf numFmtId="167" fontId="0" fillId="0" borderId="16" xfId="0" applyNumberFormat="1" applyFill="1" applyBorder="1" applyAlignment="1" applyProtection="1">
      <alignment horizontal="right"/>
      <protection hidden="1"/>
    </xf>
    <xf numFmtId="3" fontId="0" fillId="8" borderId="16" xfId="0" applyNumberFormat="1" applyFill="1" applyBorder="1" applyAlignment="1" applyProtection="1">
      <alignment horizontal="right"/>
      <protection hidden="1" locked="0"/>
    </xf>
    <xf numFmtId="168" fontId="0" fillId="0" borderId="23" xfId="0" applyNumberFormat="1" applyFill="1" applyBorder="1" applyAlignment="1" applyProtection="1">
      <alignment horizontal="right"/>
      <protection hidden="1" locked="0"/>
    </xf>
    <xf numFmtId="2" fontId="0" fillId="0" borderId="23" xfId="0" applyNumberFormat="1" applyBorder="1" applyAlignment="1">
      <alignment vertical="center"/>
    </xf>
    <xf numFmtId="0" fontId="7" fillId="34" borderId="36" xfId="0" applyFont="1" applyFill="1" applyBorder="1" applyAlignment="1" applyProtection="1">
      <alignment horizontal="center" vertical="center" wrapText="1"/>
      <protection hidden="1"/>
    </xf>
    <xf numFmtId="0" fontId="7" fillId="34" borderId="17" xfId="0" applyFont="1" applyFill="1" applyBorder="1" applyAlignment="1" applyProtection="1">
      <alignment horizontal="center" vertical="center"/>
      <protection hidden="1"/>
    </xf>
    <xf numFmtId="0" fontId="7" fillId="34" borderId="14" xfId="0" applyFont="1" applyFill="1" applyBorder="1" applyAlignment="1" applyProtection="1">
      <alignment horizontal="center" vertical="center"/>
      <protection hidden="1"/>
    </xf>
    <xf numFmtId="0" fontId="7" fillId="34" borderId="37" xfId="0" applyFont="1" applyFill="1" applyBorder="1" applyAlignment="1" applyProtection="1">
      <alignment horizontal="center" vertical="center"/>
      <protection hidden="1"/>
    </xf>
    <xf numFmtId="180" fontId="7" fillId="34" borderId="38" xfId="0" applyNumberFormat="1" applyFont="1" applyFill="1" applyBorder="1" applyAlignment="1" applyProtection="1">
      <alignment horizontal="right" vertical="center"/>
      <protection hidden="1"/>
    </xf>
    <xf numFmtId="180" fontId="7" fillId="34" borderId="23" xfId="0" applyNumberFormat="1" applyFont="1" applyFill="1" applyBorder="1" applyAlignment="1" applyProtection="1">
      <alignment horizontal="right" vertical="center"/>
      <protection hidden="1"/>
    </xf>
    <xf numFmtId="0" fontId="7" fillId="16" borderId="39" xfId="0" applyFont="1" applyFill="1" applyBorder="1" applyAlignment="1" applyProtection="1">
      <alignment horizontal="center" vertical="center"/>
      <protection hidden="1"/>
    </xf>
    <xf numFmtId="0" fontId="7" fillId="16" borderId="40" xfId="0" applyFont="1" applyFill="1" applyBorder="1" applyAlignment="1" applyProtection="1">
      <alignment horizontal="center" vertical="center"/>
      <protection hidden="1"/>
    </xf>
    <xf numFmtId="0" fontId="7" fillId="16" borderId="41" xfId="0" applyFont="1" applyFill="1" applyBorder="1" applyAlignment="1" applyProtection="1">
      <alignment horizontal="center" vertical="center"/>
      <protection hidden="1"/>
    </xf>
    <xf numFmtId="0" fontId="7" fillId="16" borderId="31" xfId="0" applyFont="1" applyFill="1" applyBorder="1" applyAlignment="1" applyProtection="1">
      <alignment horizontal="center" vertical="center"/>
      <protection hidden="1"/>
    </xf>
    <xf numFmtId="0" fontId="19" fillId="34" borderId="42" xfId="0" applyFont="1" applyFill="1" applyBorder="1" applyAlignment="1" applyProtection="1">
      <alignment horizontal="center" vertical="center"/>
      <protection hidden="1" locked="0"/>
    </xf>
    <xf numFmtId="0" fontId="19" fillId="34" borderId="43" xfId="0" applyFont="1" applyFill="1" applyBorder="1" applyAlignment="1" applyProtection="1">
      <alignment horizontal="center" vertical="center"/>
      <protection hidden="1" locked="0"/>
    </xf>
    <xf numFmtId="0" fontId="19" fillId="34" borderId="22" xfId="0" applyFont="1" applyFill="1" applyBorder="1" applyAlignment="1" applyProtection="1">
      <alignment horizontal="center" vertical="center"/>
      <protection hidden="1" locked="0"/>
    </xf>
    <xf numFmtId="0" fontId="7" fillId="37" borderId="42" xfId="0" applyFont="1" applyFill="1" applyBorder="1" applyAlignment="1" applyProtection="1">
      <alignment horizontal="center" vertical="center"/>
      <protection hidden="1"/>
    </xf>
    <xf numFmtId="0" fontId="7" fillId="37" borderId="22" xfId="0" applyFont="1" applyFill="1" applyBorder="1" applyAlignment="1" applyProtection="1">
      <alignment horizontal="center" vertical="center"/>
      <protection hidden="1"/>
    </xf>
    <xf numFmtId="0" fontId="0" fillId="36" borderId="42" xfId="0" applyFill="1" applyBorder="1" applyAlignment="1" applyProtection="1">
      <alignment horizontal="center"/>
      <protection hidden="1"/>
    </xf>
    <xf numFmtId="0" fontId="0" fillId="36" borderId="22" xfId="0" applyFill="1" applyBorder="1" applyAlignment="1" applyProtection="1">
      <alignment horizontal="center"/>
      <protection hidden="1"/>
    </xf>
    <xf numFmtId="0" fontId="57" fillId="34" borderId="12" xfId="0" applyFont="1" applyFill="1" applyBorder="1" applyAlignment="1" applyProtection="1">
      <alignment horizontal="center"/>
      <protection hidden="1"/>
    </xf>
    <xf numFmtId="0" fontId="57" fillId="34" borderId="44" xfId="0" applyFont="1" applyFill="1" applyBorder="1" applyAlignment="1" applyProtection="1">
      <alignment horizontal="center"/>
      <protection hidden="1"/>
    </xf>
    <xf numFmtId="0" fontId="57" fillId="34" borderId="14" xfId="0" applyFont="1" applyFill="1" applyBorder="1" applyAlignment="1" applyProtection="1">
      <alignment horizontal="center"/>
      <protection hidden="1"/>
    </xf>
    <xf numFmtId="0" fontId="57" fillId="34" borderId="37" xfId="0" applyFont="1" applyFill="1" applyBorder="1" applyAlignment="1" applyProtection="1">
      <alignment horizontal="center"/>
      <protection hidden="1"/>
    </xf>
    <xf numFmtId="0" fontId="7" fillId="8" borderId="39" xfId="0" applyFont="1" applyFill="1" applyBorder="1" applyAlignment="1" applyProtection="1">
      <alignment horizontal="center" vertical="center"/>
      <protection hidden="1"/>
    </xf>
    <xf numFmtId="0" fontId="7" fillId="8" borderId="40" xfId="0" applyFont="1" applyFill="1" applyBorder="1" applyAlignment="1" applyProtection="1">
      <alignment horizontal="center" vertical="center"/>
      <protection hidden="1"/>
    </xf>
    <xf numFmtId="0" fontId="7" fillId="8" borderId="41" xfId="0" applyFont="1" applyFill="1" applyBorder="1" applyAlignment="1" applyProtection="1">
      <alignment horizontal="center" vertical="center"/>
      <protection hidden="1"/>
    </xf>
    <xf numFmtId="0" fontId="7" fillId="8" borderId="31" xfId="0" applyFont="1" applyFill="1" applyBorder="1" applyAlignment="1" applyProtection="1">
      <alignment horizontal="center" vertical="center"/>
      <protection hidden="1"/>
    </xf>
    <xf numFmtId="0" fontId="10" fillId="34" borderId="42" xfId="0" applyFont="1" applyFill="1" applyBorder="1" applyAlignment="1" applyProtection="1">
      <alignment horizontal="center" vertical="center"/>
      <protection hidden="1"/>
    </xf>
    <xf numFmtId="0" fontId="10" fillId="34" borderId="43" xfId="0" applyFont="1" applyFill="1" applyBorder="1" applyAlignment="1" applyProtection="1">
      <alignment horizontal="center" vertical="center"/>
      <protection hidden="1"/>
    </xf>
    <xf numFmtId="0" fontId="10" fillId="34" borderId="22" xfId="0" applyFont="1" applyFill="1" applyBorder="1" applyAlignment="1" applyProtection="1">
      <alignment horizontal="center" vertical="center"/>
      <protection hidden="1"/>
    </xf>
    <xf numFmtId="0" fontId="23" fillId="34" borderId="42" xfId="0" applyFont="1" applyFill="1" applyBorder="1" applyAlignment="1" applyProtection="1">
      <alignment horizontal="center" vertical="center"/>
      <protection hidden="1"/>
    </xf>
    <xf numFmtId="0" fontId="24" fillId="34" borderId="43" xfId="0" applyFont="1" applyFill="1" applyBorder="1" applyAlignment="1" applyProtection="1">
      <alignment/>
      <protection hidden="1"/>
    </xf>
    <xf numFmtId="0" fontId="24" fillId="34" borderId="22" xfId="0" applyFont="1" applyFill="1" applyBorder="1" applyAlignment="1" applyProtection="1">
      <alignment/>
      <protection hidden="1"/>
    </xf>
    <xf numFmtId="0" fontId="10" fillId="34" borderId="39" xfId="0" applyFont="1" applyFill="1" applyBorder="1" applyAlignment="1" applyProtection="1">
      <alignment horizontal="center" vertical="center"/>
      <protection hidden="1"/>
    </xf>
    <xf numFmtId="0" fontId="10" fillId="34" borderId="45" xfId="0" applyFont="1" applyFill="1" applyBorder="1" applyAlignment="1" applyProtection="1">
      <alignment horizontal="center" vertical="center"/>
      <protection hidden="1"/>
    </xf>
    <xf numFmtId="0" fontId="10" fillId="34" borderId="40" xfId="0" applyFont="1" applyFill="1" applyBorder="1" applyAlignment="1" applyProtection="1">
      <alignment horizontal="center" vertical="center"/>
      <protection hidden="1"/>
    </xf>
    <xf numFmtId="0" fontId="12" fillId="0" borderId="44" xfId="0" applyFont="1" applyBorder="1" applyAlignment="1" applyProtection="1">
      <alignment horizontal="right" vertical="center"/>
      <protection hidden="1"/>
    </xf>
    <xf numFmtId="0" fontId="12" fillId="0" borderId="11" xfId="0" applyFont="1" applyBorder="1" applyAlignment="1" applyProtection="1">
      <alignment horizontal="right" vertical="center"/>
      <protection hidden="1"/>
    </xf>
    <xf numFmtId="0" fontId="12" fillId="0" borderId="13" xfId="0" applyFont="1" applyBorder="1" applyAlignment="1" applyProtection="1">
      <alignment horizontal="left" vertical="center"/>
      <protection hidden="1"/>
    </xf>
    <xf numFmtId="0" fontId="12" fillId="0" borderId="26" xfId="0" applyFont="1" applyBorder="1" applyAlignment="1" applyProtection="1">
      <alignment horizontal="left" vertical="center"/>
      <protection hidden="1"/>
    </xf>
    <xf numFmtId="0" fontId="13" fillId="0" borderId="46" xfId="0" applyFont="1" applyFill="1" applyBorder="1" applyAlignment="1" applyProtection="1">
      <alignment horizontal="left" vertical="center"/>
      <protection hidden="1"/>
    </xf>
    <xf numFmtId="0" fontId="13" fillId="0" borderId="47" xfId="0" applyFont="1" applyFill="1" applyBorder="1" applyAlignment="1" applyProtection="1">
      <alignment horizontal="left" vertical="center"/>
      <protection hidden="1"/>
    </xf>
    <xf numFmtId="0" fontId="13" fillId="0" borderId="12" xfId="0" applyFont="1" applyFill="1" applyBorder="1" applyAlignment="1" applyProtection="1">
      <alignment horizontal="right"/>
      <protection hidden="1"/>
    </xf>
    <xf numFmtId="0" fontId="13" fillId="0" borderId="15" xfId="0" applyFont="1" applyFill="1" applyBorder="1" applyAlignment="1" applyProtection="1">
      <alignment horizontal="right"/>
      <protection hidden="1"/>
    </xf>
    <xf numFmtId="0" fontId="13" fillId="0" borderId="14" xfId="0" applyFont="1" applyFill="1" applyBorder="1" applyAlignment="1" applyProtection="1">
      <alignment horizontal="right"/>
      <protection hidden="1"/>
    </xf>
    <xf numFmtId="0" fontId="13" fillId="0" borderId="23" xfId="0" applyFont="1" applyFill="1" applyBorder="1" applyAlignment="1" applyProtection="1">
      <alignment horizontal="right"/>
      <protection hidden="1"/>
    </xf>
    <xf numFmtId="0" fontId="13" fillId="0" borderId="39" xfId="0" applyFont="1" applyFill="1" applyBorder="1" applyAlignment="1" applyProtection="1">
      <alignment horizontal="left" vertical="center"/>
      <protection hidden="1"/>
    </xf>
    <xf numFmtId="0" fontId="13" fillId="0" borderId="41" xfId="0" applyFont="1" applyFill="1" applyBorder="1" applyAlignment="1" applyProtection="1">
      <alignment horizontal="left" vertical="center"/>
      <protection hidden="1"/>
    </xf>
    <xf numFmtId="0" fontId="13" fillId="0" borderId="39" xfId="0" applyFont="1" applyFill="1" applyBorder="1" applyAlignment="1" applyProtection="1">
      <alignment horizontal="right" vertical="center"/>
      <protection hidden="1"/>
    </xf>
    <xf numFmtId="0" fontId="13" fillId="0" borderId="40" xfId="0" applyFont="1" applyFill="1" applyBorder="1" applyAlignment="1" applyProtection="1">
      <alignment horizontal="right" vertical="center"/>
      <protection hidden="1"/>
    </xf>
    <xf numFmtId="0" fontId="13" fillId="0" borderId="41" xfId="0" applyFont="1" applyFill="1" applyBorder="1" applyAlignment="1" applyProtection="1">
      <alignment horizontal="right" vertical="center"/>
      <protection hidden="1"/>
    </xf>
    <xf numFmtId="0" fontId="13" fillId="0" borderId="31" xfId="0" applyFont="1" applyFill="1" applyBorder="1" applyAlignment="1" applyProtection="1">
      <alignment horizontal="right" vertical="center"/>
      <protection hidden="1"/>
    </xf>
    <xf numFmtId="0" fontId="12" fillId="0" borderId="37" xfId="0" applyFont="1" applyBorder="1" applyAlignment="1" applyProtection="1">
      <alignment horizontal="right" vertical="center"/>
      <protection hidden="1"/>
    </xf>
    <xf numFmtId="0" fontId="9" fillId="0" borderId="20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16" fillId="34" borderId="39" xfId="0" applyFont="1" applyFill="1" applyBorder="1" applyAlignment="1" applyProtection="1">
      <alignment horizontal="center" vertical="center"/>
      <protection hidden="1"/>
    </xf>
    <xf numFmtId="0" fontId="16" fillId="34" borderId="45" xfId="0" applyFont="1" applyFill="1" applyBorder="1" applyAlignment="1" applyProtection="1">
      <alignment horizontal="center" vertical="center"/>
      <protection hidden="1"/>
    </xf>
    <xf numFmtId="0" fontId="16" fillId="34" borderId="40" xfId="0" applyFont="1" applyFill="1" applyBorder="1" applyAlignment="1" applyProtection="1">
      <alignment horizontal="center" vertical="center"/>
      <protection hidden="1"/>
    </xf>
    <xf numFmtId="0" fontId="17" fillId="34" borderId="20" xfId="0" applyFont="1" applyFill="1" applyBorder="1" applyAlignment="1" applyProtection="1">
      <alignment horizontal="center" vertical="center"/>
      <protection hidden="1"/>
    </xf>
    <xf numFmtId="0" fontId="17" fillId="34" borderId="0" xfId="0" applyFont="1" applyFill="1" applyBorder="1" applyAlignment="1" applyProtection="1">
      <alignment horizontal="center" vertical="center"/>
      <protection hidden="1"/>
    </xf>
    <xf numFmtId="0" fontId="17" fillId="34" borderId="21" xfId="0" applyFont="1" applyFill="1" applyBorder="1" applyAlignment="1" applyProtection="1">
      <alignment horizontal="center" vertical="center"/>
      <protection hidden="1"/>
    </xf>
    <xf numFmtId="0" fontId="17" fillId="34" borderId="41" xfId="0" applyFont="1" applyFill="1" applyBorder="1" applyAlignment="1" applyProtection="1">
      <alignment horizontal="center" vertical="center"/>
      <protection hidden="1"/>
    </xf>
    <xf numFmtId="0" fontId="17" fillId="34" borderId="48" xfId="0" applyFont="1" applyFill="1" applyBorder="1" applyAlignment="1" applyProtection="1">
      <alignment horizontal="center" vertical="center"/>
      <protection hidden="1"/>
    </xf>
    <xf numFmtId="0" fontId="17" fillId="34" borderId="31" xfId="0" applyFont="1" applyFill="1" applyBorder="1" applyAlignment="1" applyProtection="1">
      <alignment horizontal="center" vertical="center"/>
      <protection hidden="1"/>
    </xf>
    <xf numFmtId="0" fontId="13" fillId="0" borderId="42" xfId="0" applyFont="1" applyFill="1" applyBorder="1" applyAlignment="1" applyProtection="1">
      <alignment horizontal="center" vertical="center"/>
      <protection hidden="1"/>
    </xf>
    <xf numFmtId="0" fontId="13" fillId="0" borderId="22" xfId="0" applyFont="1" applyFill="1" applyBorder="1" applyAlignment="1" applyProtection="1">
      <alignment horizontal="center" vertical="center"/>
      <protection hidden="1"/>
    </xf>
    <xf numFmtId="0" fontId="13" fillId="0" borderId="10" xfId="0" applyFont="1" applyFill="1" applyBorder="1" applyAlignment="1" applyProtection="1">
      <alignment horizontal="left" vertical="center"/>
      <protection hidden="1"/>
    </xf>
    <xf numFmtId="0" fontId="13" fillId="0" borderId="25" xfId="0" applyFont="1" applyFill="1" applyBorder="1" applyAlignment="1" applyProtection="1">
      <alignment horizontal="left" vertical="center"/>
      <protection hidden="1"/>
    </xf>
    <xf numFmtId="0" fontId="17" fillId="34" borderId="10" xfId="0" applyFont="1" applyFill="1" applyBorder="1" applyAlignment="1" applyProtection="1">
      <alignment horizontal="left" vertical="center"/>
      <protection hidden="1"/>
    </xf>
    <xf numFmtId="0" fontId="17" fillId="34" borderId="25" xfId="0" applyFont="1" applyFill="1" applyBorder="1" applyAlignment="1" applyProtection="1">
      <alignment horizontal="left" vertical="center"/>
      <protection hidden="1"/>
    </xf>
    <xf numFmtId="0" fontId="17" fillId="34" borderId="39" xfId="0" applyFont="1" applyFill="1" applyBorder="1" applyAlignment="1" applyProtection="1">
      <alignment horizontal="center" vertical="center"/>
      <protection hidden="1"/>
    </xf>
    <xf numFmtId="0" fontId="17" fillId="34" borderId="40" xfId="0" applyFont="1" applyFill="1" applyBorder="1" applyAlignment="1" applyProtection="1">
      <alignment horizontal="center" vertical="center"/>
      <protection hidden="1"/>
    </xf>
    <xf numFmtId="0" fontId="14" fillId="0" borderId="41" xfId="0" applyFont="1" applyFill="1" applyBorder="1" applyAlignment="1" applyProtection="1">
      <alignment horizontal="right" vertical="center"/>
      <protection hidden="1"/>
    </xf>
    <xf numFmtId="0" fontId="14" fillId="0" borderId="48" xfId="0" applyFont="1" applyFill="1" applyBorder="1" applyAlignment="1" applyProtection="1">
      <alignment horizontal="right" vertical="center"/>
      <protection hidden="1"/>
    </xf>
    <xf numFmtId="0" fontId="9" fillId="0" borderId="19" xfId="0" applyFont="1" applyBorder="1" applyAlignment="1" applyProtection="1">
      <alignment horizontal="right" vertical="center"/>
      <protection hidden="1"/>
    </xf>
    <xf numFmtId="0" fontId="3" fillId="0" borderId="49" xfId="0" applyFont="1" applyFill="1" applyBorder="1" applyAlignment="1" applyProtection="1">
      <alignment horizontal="center" vertical="center"/>
      <protection hidden="1"/>
    </xf>
    <xf numFmtId="0" fontId="3" fillId="0" borderId="33" xfId="0" applyFont="1" applyFill="1" applyBorder="1" applyAlignment="1" applyProtection="1">
      <alignment horizontal="center" vertical="center"/>
      <protection hidden="1"/>
    </xf>
    <xf numFmtId="0" fontId="9" fillId="0" borderId="50" xfId="0" applyFont="1" applyFill="1" applyBorder="1" applyAlignment="1" applyProtection="1">
      <alignment horizontal="center" vertical="center"/>
      <protection hidden="1"/>
    </xf>
    <xf numFmtId="0" fontId="9" fillId="0" borderId="35" xfId="0" applyFont="1" applyFill="1" applyBorder="1" applyAlignment="1" applyProtection="1">
      <alignment horizontal="center" vertical="center"/>
      <protection hidden="1"/>
    </xf>
    <xf numFmtId="0" fontId="18" fillId="34" borderId="39" xfId="0" applyFont="1" applyFill="1" applyBorder="1" applyAlignment="1" applyProtection="1">
      <alignment horizontal="center" vertical="center" wrapText="1"/>
      <protection hidden="1"/>
    </xf>
    <xf numFmtId="0" fontId="18" fillId="34" borderId="45" xfId="0" applyFont="1" applyFill="1" applyBorder="1" applyAlignment="1" applyProtection="1">
      <alignment horizontal="center" vertical="center"/>
      <protection hidden="1"/>
    </xf>
    <xf numFmtId="0" fontId="18" fillId="34" borderId="40" xfId="0" applyFont="1" applyFill="1" applyBorder="1" applyAlignment="1" applyProtection="1">
      <alignment horizontal="center" vertical="center"/>
      <protection hidden="1"/>
    </xf>
    <xf numFmtId="0" fontId="18" fillId="34" borderId="41" xfId="0" applyFont="1" applyFill="1" applyBorder="1" applyAlignment="1" applyProtection="1">
      <alignment horizontal="center" vertical="center"/>
      <protection hidden="1"/>
    </xf>
    <xf numFmtId="0" fontId="18" fillId="34" borderId="48" xfId="0" applyFont="1" applyFill="1" applyBorder="1" applyAlignment="1" applyProtection="1">
      <alignment horizontal="center" vertical="center"/>
      <protection hidden="1"/>
    </xf>
    <xf numFmtId="0" fontId="18" fillId="34" borderId="31" xfId="0" applyFont="1" applyFill="1" applyBorder="1" applyAlignment="1" applyProtection="1">
      <alignment horizontal="center" vertical="center"/>
      <protection hidden="1"/>
    </xf>
    <xf numFmtId="0" fontId="9" fillId="0" borderId="44" xfId="0" applyFont="1" applyBorder="1" applyAlignment="1" applyProtection="1">
      <alignment horizontal="right" vertical="center"/>
      <protection hidden="1"/>
    </xf>
    <xf numFmtId="0" fontId="9" fillId="0" borderId="11" xfId="0" applyFont="1" applyBorder="1" applyAlignment="1" applyProtection="1">
      <alignment horizontal="right" vertical="center"/>
      <protection hidden="1"/>
    </xf>
    <xf numFmtId="0" fontId="9" fillId="0" borderId="37" xfId="0" applyFont="1" applyBorder="1" applyAlignment="1" applyProtection="1">
      <alignment horizontal="right" vertical="center"/>
      <protection hidden="1"/>
    </xf>
    <xf numFmtId="0" fontId="9" fillId="0" borderId="51" xfId="0" applyFont="1" applyBorder="1" applyAlignment="1" applyProtection="1">
      <alignment horizontal="left" vertical="center"/>
      <protection hidden="1"/>
    </xf>
    <xf numFmtId="0" fontId="9" fillId="0" borderId="52" xfId="0" applyFont="1" applyBorder="1" applyAlignment="1" applyProtection="1">
      <alignment horizontal="left" vertical="center"/>
      <protection hidden="1"/>
    </xf>
    <xf numFmtId="0" fontId="3" fillId="0" borderId="44" xfId="0" applyFont="1" applyBorder="1" applyAlignment="1" applyProtection="1">
      <alignment horizontal="right" vertical="center"/>
      <protection hidden="1"/>
    </xf>
    <xf numFmtId="0" fontId="3" fillId="0" borderId="11" xfId="0" applyFont="1" applyBorder="1" applyAlignment="1" applyProtection="1">
      <alignment horizontal="right" vertical="center"/>
      <protection hidden="1"/>
    </xf>
    <xf numFmtId="0" fontId="13" fillId="0" borderId="39" xfId="0" applyFont="1" applyFill="1" applyBorder="1" applyAlignment="1" applyProtection="1">
      <alignment horizontal="center" vertical="center" wrapText="1"/>
      <protection hidden="1"/>
    </xf>
    <xf numFmtId="0" fontId="13" fillId="0" borderId="41" xfId="0" applyFont="1" applyFill="1" applyBorder="1" applyAlignment="1" applyProtection="1">
      <alignment horizontal="center" vertical="center" wrapText="1"/>
      <protection hidden="1"/>
    </xf>
    <xf numFmtId="0" fontId="13" fillId="0" borderId="39" xfId="0" applyFont="1" applyFill="1" applyBorder="1" applyAlignment="1" applyProtection="1">
      <alignment horizontal="right"/>
      <protection hidden="1"/>
    </xf>
    <xf numFmtId="0" fontId="13" fillId="0" borderId="40" xfId="0" applyFont="1" applyFill="1" applyBorder="1" applyAlignment="1" applyProtection="1">
      <alignment horizontal="right"/>
      <protection hidden="1"/>
    </xf>
    <xf numFmtId="0" fontId="13" fillId="0" borderId="41" xfId="0" applyFont="1" applyFill="1" applyBorder="1" applyAlignment="1" applyProtection="1">
      <alignment horizontal="right"/>
      <protection hidden="1"/>
    </xf>
    <xf numFmtId="0" fontId="13" fillId="0" borderId="31" xfId="0" applyFont="1" applyFill="1" applyBorder="1" applyAlignment="1" applyProtection="1">
      <alignment horizontal="right"/>
      <protection hidden="1"/>
    </xf>
  </cellXfs>
  <cellStyles count="2075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?" xfId="33"/>
    <cellStyle name="?_borcihr2" xfId="34"/>
    <cellStyle name="?_borcihr2_B?LG?hes" xfId="35"/>
    <cellStyle name="?_borcihr2_BİLGİhes" xfId="36"/>
    <cellStyle name="?_borcihr2_Biphesap" xfId="37"/>
    <cellStyle name="?_borcihr2_GUM-IK" xfId="38"/>
    <cellStyle name="?_borcihr2_H-Onar-R2" xfId="39"/>
    <cellStyle name="?_borcihr2_IDARE-CS" xfId="40"/>
    <cellStyle name="?_borcihr2_IDARE-CSf" xfId="41"/>
    <cellStyle name="?_borcihr2_Kapitalhesap" xfId="42"/>
    <cellStyle name="?_borcihr2_Kapitalhesap-hrv" xfId="43"/>
    <cellStyle name="?_borcihr2_Karahanhesap-2" xfId="44"/>
    <cellStyle name="?_borcihr2_KBIYIK-IKR" xfId="45"/>
    <cellStyle name="?_borcihr2_Mvana" xfId="46"/>
    <cellStyle name="?_borcihr2_ozcanhesap" xfId="47"/>
    <cellStyle name="?_borcihr2_TÜRKER IK1" xfId="48"/>
    <cellStyle name="‚" xfId="49"/>
    <cellStyle name="‚ 1" xfId="50"/>
    <cellStyle name="‚_58.PARSEL" xfId="51"/>
    <cellStyle name="‚_58hesr1" xfId="52"/>
    <cellStyle name="‚_58hesr1_B?LG?hes" xfId="53"/>
    <cellStyle name="‚_58hesr1_BİLGİhes" xfId="54"/>
    <cellStyle name="‚_58hesr1_Biphesap" xfId="55"/>
    <cellStyle name="‚_58hesr1_cihsec" xfId="56"/>
    <cellStyle name="‚_58hesr1_FULYAcihaz" xfId="57"/>
    <cellStyle name="‚_58hesr1_FULYAcihaz-HVZ-R2" xfId="58"/>
    <cellStyle name="‚_58hesr1_H-Onar-R2" xfId="59"/>
    <cellStyle name="‚_58hesr1_KBIYIK-IKR" xfId="60"/>
    <cellStyle name="‚_58hesr1_Mvana" xfId="61"/>
    <cellStyle name="‚_58hesr1_TÜRKER IK1" xfId="62"/>
    <cellStyle name="‚_58hesr1_YEMEKHES" xfId="63"/>
    <cellStyle name="‚_6-KOSEBHES-YH" xfId="64"/>
    <cellStyle name="‚_ALMANOKUL" xfId="65"/>
    <cellStyle name="‚_ALMANOKUL_Almanhesap" xfId="66"/>
    <cellStyle name="‚_ALMANOKUL_Almanhesap_B?LG?hes" xfId="67"/>
    <cellStyle name="‚_ALMANOKUL_Almanhesap_BİLGİhes" xfId="68"/>
    <cellStyle name="‚_ALMANOKUL_Almanhesap_Biphesap" xfId="69"/>
    <cellStyle name="‚_ALMANOKUL_Almanhesap_cihsec" xfId="70"/>
    <cellStyle name="‚_ALMANOKUL_Almanhesap_FULYAcihaz" xfId="71"/>
    <cellStyle name="‚_ALMANOKUL_Almanhesap_FULYAcihaz-HVZ-R2" xfId="72"/>
    <cellStyle name="‚_ALMANOKUL_Almanhesap_H-Onar-R2" xfId="73"/>
    <cellStyle name="‚_ALMANOKUL_Almanhesap_KBIYIK-IKR" xfId="74"/>
    <cellStyle name="‚_ALMANOKUL_Almanhesap_TÜRKER IK1" xfId="75"/>
    <cellStyle name="‚_ALURAD" xfId="76"/>
    <cellStyle name="‚_ALURADSEC" xfId="77"/>
    <cellStyle name="‚_ALURADSEC_1" xfId="78"/>
    <cellStyle name="‚_ALURADSEC_Kitap2" xfId="79"/>
    <cellStyle name="‚_ALURADSEC_Kitap2_B?LG?hes" xfId="80"/>
    <cellStyle name="‚_ALURADSEC_Kitap2_BİLGİhes" xfId="81"/>
    <cellStyle name="‚_ALURADSEC_Kitap2_Biphesap" xfId="82"/>
    <cellStyle name="‚_ALURADSEC_Kitap2_GUM-IK" xfId="83"/>
    <cellStyle name="‚_ALURADSEC_Kitap2_H-Onar-R2" xfId="84"/>
    <cellStyle name="‚_ALURADSEC_Kitap2_IDARE-CS" xfId="85"/>
    <cellStyle name="‚_ALURADSEC_Kitap2_IDARE-CSf" xfId="86"/>
    <cellStyle name="‚_ALURADSEC_Kitap2_Kapitalhesap" xfId="87"/>
    <cellStyle name="‚_ALURADSEC_Kitap2_Kapitalhesap-hrv" xfId="88"/>
    <cellStyle name="‚_ALURADSEC_Kitap2_Karahanhesap-2" xfId="89"/>
    <cellStyle name="‚_ALURADSEC_Kitap2_KBIYIK-IKR" xfId="90"/>
    <cellStyle name="‚_ALURADSEC_Kitap2_Mvana" xfId="91"/>
    <cellStyle name="‚_ALURADSEC_Kitap2_ozcanhesap" xfId="92"/>
    <cellStyle name="‚_ALURADSEC_Kitap2_TÜRKER IK1" xfId="93"/>
    <cellStyle name="‚_ALURADSEC_Radyator" xfId="94"/>
    <cellStyle name="‚_B?LG?hes" xfId="95"/>
    <cellStyle name="‚_BFShesap" xfId="96"/>
    <cellStyle name="‚_BİLGİhes" xfId="97"/>
    <cellStyle name="‚_Biphesap" xfId="98"/>
    <cellStyle name="‚_Book1" xfId="99"/>
    <cellStyle name="‚_Borcelik" xfId="100"/>
    <cellStyle name="‚_borcihr2" xfId="101"/>
    <cellStyle name="‚_borcihr2_58hesr1" xfId="102"/>
    <cellStyle name="‚_borcihr2_B?LG?hes" xfId="103"/>
    <cellStyle name="‚_borcihr2_BİLGİhes" xfId="104"/>
    <cellStyle name="‚_borcihr2_Biphesap" xfId="105"/>
    <cellStyle name="‚_borcihr2_FULYABoyler" xfId="106"/>
    <cellStyle name="‚_borcihr2_GUM-IK" xfId="107"/>
    <cellStyle name="‚_borcihr2_H-Onar-R2" xfId="108"/>
    <cellStyle name="‚_borcihr2_IDARE-CS" xfId="109"/>
    <cellStyle name="‚_borcihr2_IDARE-CSf" xfId="110"/>
    <cellStyle name="‚_borcihr2_Kapitalhesap" xfId="111"/>
    <cellStyle name="‚_borcihr2_Kapitalhesap-hrv" xfId="112"/>
    <cellStyle name="‚_borcihr2_Karahanhesap-2" xfId="113"/>
    <cellStyle name="‚_borcihr2_KBIYIK-IKR" xfId="114"/>
    <cellStyle name="‚_borcihr2_Mvana" xfId="115"/>
    <cellStyle name="‚_borcihr2_ozcanhesap" xfId="116"/>
    <cellStyle name="‚_borcihr2_Radyator" xfId="117"/>
    <cellStyle name="‚_borcihr2_TÜRKER IK1" xfId="118"/>
    <cellStyle name="‚_Boyler" xfId="119"/>
    <cellStyle name="‚_BOYLER1" xfId="120"/>
    <cellStyle name="‚_CARREFOUR" xfId="121"/>
    <cellStyle name="‚_cihsec" xfId="122"/>
    <cellStyle name="‚_fan coil secimi SON" xfId="123"/>
    <cellStyle name="‚_fan coil secimi SON_B?LG?hes" xfId="124"/>
    <cellStyle name="‚_fan coil secimi SON_BİLGİhes" xfId="125"/>
    <cellStyle name="‚_fan coil secimi SON_Biphesap" xfId="126"/>
    <cellStyle name="‚_fan coil secimi SON_GUM-IK" xfId="127"/>
    <cellStyle name="‚_fan coil secimi SON_H-Onar-R2" xfId="128"/>
    <cellStyle name="‚_fan coil secimi SON_IDARE-CS" xfId="129"/>
    <cellStyle name="‚_fan coil secimi SON_IDARE-CSf" xfId="130"/>
    <cellStyle name="‚_fan coil secimi SON_Kapitalhesap" xfId="131"/>
    <cellStyle name="‚_fan coil secimi SON_Kapitalhesap-hrv" xfId="132"/>
    <cellStyle name="‚_fan coil secimi SON_Karahanhesap-2" xfId="133"/>
    <cellStyle name="‚_fan coil secimi SON_KBIYIK-IKR" xfId="134"/>
    <cellStyle name="‚_fan coil secimi SON_Mvana" xfId="135"/>
    <cellStyle name="‚_fan coil secimi SON_ozcanhesap" xfId="136"/>
    <cellStyle name="‚_fan coil secimi SON_TÜRKER IK1" xfId="137"/>
    <cellStyle name="‚_fc" xfId="138"/>
    <cellStyle name="‚_fctarik" xfId="139"/>
    <cellStyle name="‚_fctarik_ALURAD" xfId="140"/>
    <cellStyle name="‚_fctarik_BFShesap" xfId="141"/>
    <cellStyle name="‚_fctarik_Biphesap" xfId="142"/>
    <cellStyle name="‚_fctarik_fc" xfId="143"/>
    <cellStyle name="‚_fctarik_ISIKAYB" xfId="144"/>
    <cellStyle name="‚_fctarik_Tarimhesap" xfId="145"/>
    <cellStyle name="‚_fctarik_UChesR" xfId="146"/>
    <cellStyle name="‚_FULYAcihaz" xfId="147"/>
    <cellStyle name="‚_FULYAcihaz-HVZ-R2" xfId="148"/>
    <cellStyle name="‚_GUM-IK" xfId="149"/>
    <cellStyle name="‚_GUM-IK_1" xfId="150"/>
    <cellStyle name="‚_GUM-IK_1_GUM-IK" xfId="151"/>
    <cellStyle name="‚_GUM-IK_1_IDARE-CS" xfId="152"/>
    <cellStyle name="‚_GUM-IK_2" xfId="153"/>
    <cellStyle name="‚_GUM-IK_GUM-IK" xfId="154"/>
    <cellStyle name="‚_GUM-IK_IDARE-CS" xfId="155"/>
    <cellStyle name="‚_GUM-IK_IDARE-CSf" xfId="156"/>
    <cellStyle name="‚_GUM-IK_YEMEKHES" xfId="157"/>
    <cellStyle name="‚_Havalan" xfId="158"/>
    <cellStyle name="‚_Havalan_ALURAD" xfId="159"/>
    <cellStyle name="‚_Havalan_BFShesap" xfId="160"/>
    <cellStyle name="‚_Havalan_Biphesap" xfId="161"/>
    <cellStyle name="‚_Havalan_fc" xfId="162"/>
    <cellStyle name="‚_Havalan_ISIKAYB" xfId="163"/>
    <cellStyle name="‚_Havalan_Tarimhesap" xfId="164"/>
    <cellStyle name="‚_Havalan_UChesR" xfId="165"/>
    <cellStyle name="‚_HESAPR2r1" xfId="166"/>
    <cellStyle name="‚_H-Onar-R2" xfId="167"/>
    <cellStyle name="‚_IDARE-CS" xfId="168"/>
    <cellStyle name="‚_IDARE-CSf" xfId="169"/>
    <cellStyle name="‚_ISIKAYB" xfId="170"/>
    <cellStyle name="‚_KANAL HESABI" xfId="171"/>
    <cellStyle name="‚_Kapitalhesap" xfId="172"/>
    <cellStyle name="‚_Kapitalhesap-hrv" xfId="173"/>
    <cellStyle name="‚_Kapitalhesapx" xfId="174"/>
    <cellStyle name="‚_KBIYIK-IKR" xfId="175"/>
    <cellStyle name="‚_Kitap2" xfId="176"/>
    <cellStyle name="‚_Kitap2_1" xfId="177"/>
    <cellStyle name="‚_Kitap2_B?LG?hes" xfId="178"/>
    <cellStyle name="‚_Kitap2_BİLGİhes" xfId="179"/>
    <cellStyle name="‚_Kitap2_Biphesap" xfId="180"/>
    <cellStyle name="‚_Kitap2_cihsec" xfId="181"/>
    <cellStyle name="‚_Kitap2_FULYAcihaz" xfId="182"/>
    <cellStyle name="‚_Kitap2_FULYAcihaz-HVZ-R2" xfId="183"/>
    <cellStyle name="‚_Kitap2_GUM-IK" xfId="184"/>
    <cellStyle name="‚_Kitap2_H-Onar-R2" xfId="185"/>
    <cellStyle name="‚_Kitap2_IDARE-CS" xfId="186"/>
    <cellStyle name="‚_Kitap2_IDARE-CSf" xfId="187"/>
    <cellStyle name="‚_Kitap2_Kapitalhesapx" xfId="188"/>
    <cellStyle name="‚_Kitap2_Karahanhesap-2" xfId="189"/>
    <cellStyle name="‚_Kitap2_Karahanhesap-2_B?LG?hes" xfId="190"/>
    <cellStyle name="‚_Kitap2_Karahanhesap-2_BİLGİhes" xfId="191"/>
    <cellStyle name="‚_Kitap2_KBIYIK-IKR" xfId="192"/>
    <cellStyle name="‚_Kitap2_Mvana" xfId="193"/>
    <cellStyle name="‚_Kitap2_TÜRKER IK1" xfId="194"/>
    <cellStyle name="‚_Kitap2_YEMEKHES" xfId="195"/>
    <cellStyle name="‚_metraj1" xfId="196"/>
    <cellStyle name="‚_metraj1_B?LG?hes" xfId="197"/>
    <cellStyle name="‚_metraj1_BİLGİhes" xfId="198"/>
    <cellStyle name="‚_metraj1_Biphesap" xfId="199"/>
    <cellStyle name="‚_metraj1_GUM-IK" xfId="200"/>
    <cellStyle name="‚_metraj1_H-Onar-R2" xfId="201"/>
    <cellStyle name="‚_metraj1_IDARE-CS" xfId="202"/>
    <cellStyle name="‚_metraj1_IDARE-CSf" xfId="203"/>
    <cellStyle name="‚_metraj1_Kapitalhesap" xfId="204"/>
    <cellStyle name="‚_metraj1_Kapitalhesap-hrv" xfId="205"/>
    <cellStyle name="‚_metraj1_Karahanhesap-2" xfId="206"/>
    <cellStyle name="‚_metraj1_KBIYIK-IKR" xfId="207"/>
    <cellStyle name="‚_metraj1_Mvana" xfId="208"/>
    <cellStyle name="‚_metraj1_ozcanhesap" xfId="209"/>
    <cellStyle name="‚_metraj1_TÜRKER IK1" xfId="210"/>
    <cellStyle name="‚_Mvana" xfId="211"/>
    <cellStyle name="‚_OF?S-IK" xfId="212"/>
    <cellStyle name="‚_OF?S-IK_YEMEKHES" xfId="213"/>
    <cellStyle name="‚_OFİS-IK" xfId="214"/>
    <cellStyle name="‚_OFİS-IK_YEMEKHES" xfId="215"/>
    <cellStyle name="‚_ozcanhesap" xfId="216"/>
    <cellStyle name="‚_Pakmashes4b" xfId="217"/>
    <cellStyle name="‚_Pakmashes4b_B?LG?hes" xfId="218"/>
    <cellStyle name="‚_Pakmashes4b_BİLGİhes" xfId="219"/>
    <cellStyle name="‚_Pakmashes4b_Biphesap" xfId="220"/>
    <cellStyle name="‚_Pakmashes4b_cihsec" xfId="221"/>
    <cellStyle name="‚_Pakmashes4b_FULYAcihaz" xfId="222"/>
    <cellStyle name="‚_Pakmashes4b_FULYAcihaz-HVZ-R2" xfId="223"/>
    <cellStyle name="‚_Pakmashes4b_GUM-IK" xfId="224"/>
    <cellStyle name="‚_Pakmashes4b_H-Onar-R2" xfId="225"/>
    <cellStyle name="‚_Pakmashes4b_IDARE-CS" xfId="226"/>
    <cellStyle name="‚_Pakmashes4b_IDARE-CSf" xfId="227"/>
    <cellStyle name="‚_Pakmashes4b_Kapitalhesapx" xfId="228"/>
    <cellStyle name="‚_Pakmashes4b_Karahanhesap-2" xfId="229"/>
    <cellStyle name="‚_Pakmashes4b_Karahanhesap-2_B?LG?hes" xfId="230"/>
    <cellStyle name="‚_Pakmashes4b_Karahanhesap-2_BİLGİhes" xfId="231"/>
    <cellStyle name="‚_Pakmashes4b_KBIYIK-IKR" xfId="232"/>
    <cellStyle name="‚_Pakmashes4b_Mvana" xfId="233"/>
    <cellStyle name="‚_Pakmashes4b_TÜRKER IK1" xfId="234"/>
    <cellStyle name="‚_Pakmashes4b_YEMEKHES" xfId="235"/>
    <cellStyle name="‚_Pakmaslak" xfId="236"/>
    <cellStyle name="‚_Pakmaslak_B?LG?hes" xfId="237"/>
    <cellStyle name="‚_Pakmaslak_BİLGİhes" xfId="238"/>
    <cellStyle name="‚_Pakmaslak_Biphesap" xfId="239"/>
    <cellStyle name="‚_Pakmaslak_GUM-IK" xfId="240"/>
    <cellStyle name="‚_Pakmaslak_H-Onar-R2" xfId="241"/>
    <cellStyle name="‚_Pakmaslak_IDARE-CS" xfId="242"/>
    <cellStyle name="‚_Pakmaslak_IDARE-CSf" xfId="243"/>
    <cellStyle name="‚_Pakmaslak_Kapitalhesap" xfId="244"/>
    <cellStyle name="‚_Pakmaslak_Kapitalhesap-hrv" xfId="245"/>
    <cellStyle name="‚_Pakmaslak_Karahanhesap-2" xfId="246"/>
    <cellStyle name="‚_Pakmaslak_KBIYIK-IKR" xfId="247"/>
    <cellStyle name="‚_Pakmaslak_Mvana" xfId="248"/>
    <cellStyle name="‚_Pakmaslak_ozcanhesap" xfId="249"/>
    <cellStyle name="‚_Pakmaslak_TÜRKER IK1" xfId="250"/>
    <cellStyle name="‚_Radyator" xfId="251"/>
    <cellStyle name="‚_Romar" xfId="252"/>
    <cellStyle name="‚_Romar_6-KOSEBHES-YH" xfId="253"/>
    <cellStyle name="‚_Romar_B?LG?hes" xfId="254"/>
    <cellStyle name="‚_Romar_B?LG?hesT" xfId="255"/>
    <cellStyle name="‚_Romar_BİLGİhes" xfId="256"/>
    <cellStyle name="‚_Romar_BİLGİhesT" xfId="257"/>
    <cellStyle name="‚_Romar_Biphesap" xfId="258"/>
    <cellStyle name="‚_Romar_CIHAZ-EVY-R3" xfId="259"/>
    <cellStyle name="‚_Romar_cihsec" xfId="260"/>
    <cellStyle name="‚_Romar_FULYABoyler" xfId="261"/>
    <cellStyle name="‚_Romar_FULYABoyler_B?LG?hes" xfId="262"/>
    <cellStyle name="‚_Romar_FULYABoyler_BİLGİhes" xfId="263"/>
    <cellStyle name="‚_Romar_FULYAcihaz" xfId="264"/>
    <cellStyle name="‚_Romar_FULYAcihaz-HVZ-R2" xfId="265"/>
    <cellStyle name="‚_Romar_H-Onar-R2" xfId="266"/>
    <cellStyle name="‚_Romar_ISIKAYB" xfId="267"/>
    <cellStyle name="‚_Romar_Kapitalhesap" xfId="268"/>
    <cellStyle name="‚_Romar_Kapitalhesapx" xfId="269"/>
    <cellStyle name="‚_Romar_KBIYIK-IKR" xfId="270"/>
    <cellStyle name="‚_Romar_Kitap2" xfId="271"/>
    <cellStyle name="‚_Romar_Mvana" xfId="272"/>
    <cellStyle name="‚_Romar_TÜRKER IK1" xfId="273"/>
    <cellStyle name="‚_Romar_UChesR" xfId="274"/>
    <cellStyle name="‚_Romar_UChesR-HRV-R1" xfId="275"/>
    <cellStyle name="‚_Rover metraj" xfId="276"/>
    <cellStyle name="‚_Tarimhesap" xfId="277"/>
    <cellStyle name="‚_TÜRKER IK1" xfId="278"/>
    <cellStyle name="‚_UChesR" xfId="279"/>
    <cellStyle name="‚_yemek-IK" xfId="280"/>
    <cellStyle name="‚_yemek-IK_YEMEKHES" xfId="281"/>
    <cellStyle name="‚_Yimpas-otel" xfId="282"/>
    <cellStyle name="‚_Y-otelhes" xfId="283"/>
    <cellStyle name="‚_Y-otelhes_B?LG?hes" xfId="284"/>
    <cellStyle name="‚_Y-otelhes_BİLGİhes" xfId="285"/>
    <cellStyle name="‚_Y-otelhes_Biphesap" xfId="286"/>
    <cellStyle name="‚_Y-otelhes_cihsec" xfId="287"/>
    <cellStyle name="‚_Y-otelhes_FULYAcihaz" xfId="288"/>
    <cellStyle name="‚_Y-otelhes_FULYAcihaz-HVZ-R2" xfId="289"/>
    <cellStyle name="‚_Y-otelhes_H-Onar-R2" xfId="290"/>
    <cellStyle name="‚_Y-otelhes_KBIYIK-IKR" xfId="291"/>
    <cellStyle name="‚_Y-otelhes_Mvana" xfId="292"/>
    <cellStyle name="‚_Y-otelhes_TÜRKER IK1" xfId="293"/>
    <cellStyle name="„" xfId="294"/>
    <cellStyle name="„ 1" xfId="295"/>
    <cellStyle name="„_58.PARSEL" xfId="296"/>
    <cellStyle name="„_58hesr1" xfId="297"/>
    <cellStyle name="„_58hesr1_B?LG?hes" xfId="298"/>
    <cellStyle name="„_58hesr1_BİLGİhes" xfId="299"/>
    <cellStyle name="„_58hesr1_Biphesap" xfId="300"/>
    <cellStyle name="„_58hesr1_cihsec" xfId="301"/>
    <cellStyle name="„_58hesr1_FULYAcihaz" xfId="302"/>
    <cellStyle name="„_58hesr1_FULYAcihaz-HVZ-R2" xfId="303"/>
    <cellStyle name="„_58hesr1_H-Onar-R2" xfId="304"/>
    <cellStyle name="„_58hesr1_KBIYIK-IKR" xfId="305"/>
    <cellStyle name="„_58hesr1_Mvana" xfId="306"/>
    <cellStyle name="„_58hesr1_TÜRKER IK1" xfId="307"/>
    <cellStyle name="„_58hesr1_YEMEKHES" xfId="308"/>
    <cellStyle name="„_6-KOSEBHES-YH" xfId="309"/>
    <cellStyle name="„_ALMANOKUL" xfId="310"/>
    <cellStyle name="„_ALMANOKUL_Almanhesap" xfId="311"/>
    <cellStyle name="„_ALMANOKUL_Almanhesap_B?LG?hes" xfId="312"/>
    <cellStyle name="„_ALMANOKUL_Almanhesap_BİLGİhes" xfId="313"/>
    <cellStyle name="„_ALMANOKUL_Almanhesap_Biphesap" xfId="314"/>
    <cellStyle name="„_ALMANOKUL_Almanhesap_cihsec" xfId="315"/>
    <cellStyle name="„_ALMANOKUL_Almanhesap_FULYAcihaz" xfId="316"/>
    <cellStyle name="„_ALMANOKUL_Almanhesap_FULYAcihaz-HVZ-R2" xfId="317"/>
    <cellStyle name="„_ALMANOKUL_Almanhesap_H-Onar-R2" xfId="318"/>
    <cellStyle name="„_ALMANOKUL_Almanhesap_KBIYIK-IKR" xfId="319"/>
    <cellStyle name="„_ALMANOKUL_Almanhesap_TÜRKER IK1" xfId="320"/>
    <cellStyle name="„_ALURAD" xfId="321"/>
    <cellStyle name="„_ALURADSEC" xfId="322"/>
    <cellStyle name="„_ALURADSEC_1" xfId="323"/>
    <cellStyle name="„_ALURADSEC_Kitap2" xfId="324"/>
    <cellStyle name="„_ALURADSEC_Kitap2_B?LG?hes" xfId="325"/>
    <cellStyle name="„_ALURADSEC_Kitap2_BİLGİhes" xfId="326"/>
    <cellStyle name="„_ALURADSEC_Kitap2_Biphesap" xfId="327"/>
    <cellStyle name="„_ALURADSEC_Kitap2_GUM-IK" xfId="328"/>
    <cellStyle name="„_ALURADSEC_Kitap2_H-Onar-R2" xfId="329"/>
    <cellStyle name="„_ALURADSEC_Kitap2_IDARE-CS" xfId="330"/>
    <cellStyle name="„_ALURADSEC_Kitap2_IDARE-CSf" xfId="331"/>
    <cellStyle name="„_ALURADSEC_Kitap2_Kapitalhesap" xfId="332"/>
    <cellStyle name="„_ALURADSEC_Kitap2_Kapitalhesap-hrv" xfId="333"/>
    <cellStyle name="„_ALURADSEC_Kitap2_Karahanhesap-2" xfId="334"/>
    <cellStyle name="„_ALURADSEC_Kitap2_KBIYIK-IKR" xfId="335"/>
    <cellStyle name="„_ALURADSEC_Kitap2_Mvana" xfId="336"/>
    <cellStyle name="„_ALURADSEC_Kitap2_ozcanhesap" xfId="337"/>
    <cellStyle name="„_ALURADSEC_Kitap2_TÜRKER IK1" xfId="338"/>
    <cellStyle name="„_ALURADSEC_Radyator" xfId="339"/>
    <cellStyle name="„_B?LG?hes" xfId="340"/>
    <cellStyle name="„_BFShesap" xfId="341"/>
    <cellStyle name="„_BİLGİhes" xfId="342"/>
    <cellStyle name="„_Biphesap" xfId="343"/>
    <cellStyle name="„_Book1" xfId="344"/>
    <cellStyle name="„_Borcelik" xfId="345"/>
    <cellStyle name="„_borcihr2" xfId="346"/>
    <cellStyle name="„_borcihr2_58hesr1" xfId="347"/>
    <cellStyle name="„_borcihr2_B?LG?hes" xfId="348"/>
    <cellStyle name="„_borcihr2_BİLGİhes" xfId="349"/>
    <cellStyle name="„_borcihr2_Biphesap" xfId="350"/>
    <cellStyle name="„_borcihr2_FULYABoyler" xfId="351"/>
    <cellStyle name="„_borcihr2_GUM-IK" xfId="352"/>
    <cellStyle name="„_borcihr2_H-Onar-R2" xfId="353"/>
    <cellStyle name="„_borcihr2_IDARE-CS" xfId="354"/>
    <cellStyle name="„_borcihr2_IDARE-CSf" xfId="355"/>
    <cellStyle name="„_borcihr2_Kapitalhesap" xfId="356"/>
    <cellStyle name="„_borcihr2_Kapitalhesap-hrv" xfId="357"/>
    <cellStyle name="„_borcihr2_Karahanhesap-2" xfId="358"/>
    <cellStyle name="„_borcihr2_KBIYIK-IKR" xfId="359"/>
    <cellStyle name="„_borcihr2_Mvana" xfId="360"/>
    <cellStyle name="„_borcihr2_ozcanhesap" xfId="361"/>
    <cellStyle name="„_borcihr2_Radyator" xfId="362"/>
    <cellStyle name="„_borcihr2_TÜRKER IK1" xfId="363"/>
    <cellStyle name="„_Boyler" xfId="364"/>
    <cellStyle name="„_BOYLER1" xfId="365"/>
    <cellStyle name="„_CARREFOUR" xfId="366"/>
    <cellStyle name="„_cihsec" xfId="367"/>
    <cellStyle name="„_fan coil secimi SON" xfId="368"/>
    <cellStyle name="„_fan coil secimi SON_B?LG?hes" xfId="369"/>
    <cellStyle name="„_fan coil secimi SON_BİLGİhes" xfId="370"/>
    <cellStyle name="„_fan coil secimi SON_Biphesap" xfId="371"/>
    <cellStyle name="„_fan coil secimi SON_GUM-IK" xfId="372"/>
    <cellStyle name="„_fan coil secimi SON_H-Onar-R2" xfId="373"/>
    <cellStyle name="„_fan coil secimi SON_IDARE-CS" xfId="374"/>
    <cellStyle name="„_fan coil secimi SON_IDARE-CSf" xfId="375"/>
    <cellStyle name="„_fan coil secimi SON_Kapitalhesap" xfId="376"/>
    <cellStyle name="„_fan coil secimi SON_Kapitalhesap-hrv" xfId="377"/>
    <cellStyle name="„_fan coil secimi SON_Karahanhesap-2" xfId="378"/>
    <cellStyle name="„_fan coil secimi SON_KBIYIK-IKR" xfId="379"/>
    <cellStyle name="„_fan coil secimi SON_Mvana" xfId="380"/>
    <cellStyle name="„_fan coil secimi SON_ozcanhesap" xfId="381"/>
    <cellStyle name="„_fan coil secimi SON_TÜRKER IK1" xfId="382"/>
    <cellStyle name="„_fc" xfId="383"/>
    <cellStyle name="„_fctarik" xfId="384"/>
    <cellStyle name="„_fctarik_ALURAD" xfId="385"/>
    <cellStyle name="„_fctarik_BFShesap" xfId="386"/>
    <cellStyle name="„_fctarik_Biphesap" xfId="387"/>
    <cellStyle name="„_fctarik_fc" xfId="388"/>
    <cellStyle name="„_fctarik_ISIKAYB" xfId="389"/>
    <cellStyle name="„_fctarik_Tarimhesap" xfId="390"/>
    <cellStyle name="„_fctarik_UChesR" xfId="391"/>
    <cellStyle name="„_FULYAcihaz" xfId="392"/>
    <cellStyle name="„_FULYAcihaz-HVZ-R2" xfId="393"/>
    <cellStyle name="„_GUM-IK" xfId="394"/>
    <cellStyle name="„_GUM-IK_1" xfId="395"/>
    <cellStyle name="„_GUM-IK_1_GUM-IK" xfId="396"/>
    <cellStyle name="„_GUM-IK_1_IDARE-CS" xfId="397"/>
    <cellStyle name="„_GUM-IK_2" xfId="398"/>
    <cellStyle name="„_GUM-IK_GUM-IK" xfId="399"/>
    <cellStyle name="„_GUM-IK_IDARE-CS" xfId="400"/>
    <cellStyle name="„_GUM-IK_IDARE-CSf" xfId="401"/>
    <cellStyle name="„_GUM-IK_YEMEKHES" xfId="402"/>
    <cellStyle name="„_Havalan" xfId="403"/>
    <cellStyle name="„_Havalan_ALURAD" xfId="404"/>
    <cellStyle name="„_Havalan_BFShesap" xfId="405"/>
    <cellStyle name="„_Havalan_Biphesap" xfId="406"/>
    <cellStyle name="„_Havalan_fc" xfId="407"/>
    <cellStyle name="„_Havalan_ISIKAYB" xfId="408"/>
    <cellStyle name="„_Havalan_Tarimhesap" xfId="409"/>
    <cellStyle name="„_Havalan_UChesR" xfId="410"/>
    <cellStyle name="„_HESAPR2r1" xfId="411"/>
    <cellStyle name="„_H-Onar-R2" xfId="412"/>
    <cellStyle name="„_IDARE-CS" xfId="413"/>
    <cellStyle name="„_IDARE-CSf" xfId="414"/>
    <cellStyle name="„_IDARE-CSf_1" xfId="415"/>
    <cellStyle name="„_ISIKAYB" xfId="416"/>
    <cellStyle name="„_KANAL HESABI" xfId="417"/>
    <cellStyle name="„_Kapitalhesap" xfId="418"/>
    <cellStyle name="„_Kapitalhesap-hrv" xfId="419"/>
    <cellStyle name="„_Kapitalhesapx" xfId="420"/>
    <cellStyle name="„_KBIYIK-IKR" xfId="421"/>
    <cellStyle name="„_Kitap2" xfId="422"/>
    <cellStyle name="„_Kitap2_1" xfId="423"/>
    <cellStyle name="„_Kitap2_B?LG?hes" xfId="424"/>
    <cellStyle name="„_Kitap2_BİLGİhes" xfId="425"/>
    <cellStyle name="„_Kitap2_Biphesap" xfId="426"/>
    <cellStyle name="„_Kitap2_cihsec" xfId="427"/>
    <cellStyle name="„_Kitap2_FULYAcihaz" xfId="428"/>
    <cellStyle name="„_Kitap2_FULYAcihaz-HVZ-R2" xfId="429"/>
    <cellStyle name="„_Kitap2_GUM-IK" xfId="430"/>
    <cellStyle name="„_Kitap2_H-Onar-R2" xfId="431"/>
    <cellStyle name="„_Kitap2_IDARE-CS" xfId="432"/>
    <cellStyle name="„_Kitap2_IDARE-CSf" xfId="433"/>
    <cellStyle name="„_Kitap2_Kapitalhesapx" xfId="434"/>
    <cellStyle name="„_Kitap2_Karahanhesap-2" xfId="435"/>
    <cellStyle name="„_Kitap2_Karahanhesap-2_B?LG?hes" xfId="436"/>
    <cellStyle name="„_Kitap2_Karahanhesap-2_BİLGİhes" xfId="437"/>
    <cellStyle name="„_Kitap2_KBIYIK-IKR" xfId="438"/>
    <cellStyle name="„_Kitap2_Mvana" xfId="439"/>
    <cellStyle name="„_Kitap2_TÜRKER IK1" xfId="440"/>
    <cellStyle name="„_Kitap2_YEMEKHES" xfId="441"/>
    <cellStyle name="„_metraj1" xfId="442"/>
    <cellStyle name="„_metraj1_B?LG?hes" xfId="443"/>
    <cellStyle name="„_metraj1_BİLGİhes" xfId="444"/>
    <cellStyle name="„_metraj1_Biphesap" xfId="445"/>
    <cellStyle name="„_metraj1_GUM-IK" xfId="446"/>
    <cellStyle name="„_metraj1_H-Onar-R2" xfId="447"/>
    <cellStyle name="„_metraj1_IDARE-CS" xfId="448"/>
    <cellStyle name="„_metraj1_IDARE-CSf" xfId="449"/>
    <cellStyle name="„_metraj1_Kapitalhesap" xfId="450"/>
    <cellStyle name="„_metraj1_Kapitalhesap-hrv" xfId="451"/>
    <cellStyle name="„_metraj1_Karahanhesap-2" xfId="452"/>
    <cellStyle name="„_metraj1_KBIYIK-IKR" xfId="453"/>
    <cellStyle name="„_metraj1_Mvana" xfId="454"/>
    <cellStyle name="„_metraj1_ozcanhesap" xfId="455"/>
    <cellStyle name="„_metraj1_TÜRKER IK1" xfId="456"/>
    <cellStyle name="„_Mvana" xfId="457"/>
    <cellStyle name="„_OF?S-IK" xfId="458"/>
    <cellStyle name="„_OF?S-IK_YEMEKHES" xfId="459"/>
    <cellStyle name="„_OFİS-IK" xfId="460"/>
    <cellStyle name="„_OFİS-IK_YEMEKHES" xfId="461"/>
    <cellStyle name="„_ozcanhesap" xfId="462"/>
    <cellStyle name="„_Pakmashes4b" xfId="463"/>
    <cellStyle name="„_Pakmashes4b_B?LG?hes" xfId="464"/>
    <cellStyle name="„_Pakmashes4b_BİLGİhes" xfId="465"/>
    <cellStyle name="„_Pakmashes4b_Biphesap" xfId="466"/>
    <cellStyle name="„_Pakmashes4b_cihsec" xfId="467"/>
    <cellStyle name="„_Pakmashes4b_FULYAcihaz" xfId="468"/>
    <cellStyle name="„_Pakmashes4b_FULYAcihaz-HVZ-R2" xfId="469"/>
    <cellStyle name="„_Pakmashes4b_GUM-IK" xfId="470"/>
    <cellStyle name="„_Pakmashes4b_H-Onar-R2" xfId="471"/>
    <cellStyle name="„_Pakmashes4b_IDARE-CS" xfId="472"/>
    <cellStyle name="„_Pakmashes4b_IDARE-CSf" xfId="473"/>
    <cellStyle name="„_Pakmashes4b_Kapitalhesapx" xfId="474"/>
    <cellStyle name="„_Pakmashes4b_Karahanhesap-2" xfId="475"/>
    <cellStyle name="„_Pakmashes4b_Karahanhesap-2_B?LG?hes" xfId="476"/>
    <cellStyle name="„_Pakmashes4b_Karahanhesap-2_BİLGİhes" xfId="477"/>
    <cellStyle name="„_Pakmashes4b_KBIYIK-IKR" xfId="478"/>
    <cellStyle name="„_Pakmashes4b_Mvana" xfId="479"/>
    <cellStyle name="„_Pakmashes4b_TÜRKER IK1" xfId="480"/>
    <cellStyle name="„_Pakmashes4b_YEMEKHES" xfId="481"/>
    <cellStyle name="„_Pakmaslak" xfId="482"/>
    <cellStyle name="„_Pakmaslak_B?LG?hes" xfId="483"/>
    <cellStyle name="„_Pakmaslak_BİLGİhes" xfId="484"/>
    <cellStyle name="„_Pakmaslak_Biphesap" xfId="485"/>
    <cellStyle name="„_Pakmaslak_GUM-IK" xfId="486"/>
    <cellStyle name="„_Pakmaslak_H-Onar-R2" xfId="487"/>
    <cellStyle name="„_Pakmaslak_IDARE-CS" xfId="488"/>
    <cellStyle name="„_Pakmaslak_IDARE-CSf" xfId="489"/>
    <cellStyle name="„_Pakmaslak_Kapitalhesap" xfId="490"/>
    <cellStyle name="„_Pakmaslak_Kapitalhesap-hrv" xfId="491"/>
    <cellStyle name="„_Pakmaslak_Karahanhesap-2" xfId="492"/>
    <cellStyle name="„_Pakmaslak_KBIYIK-IKR" xfId="493"/>
    <cellStyle name="„_Pakmaslak_Mvana" xfId="494"/>
    <cellStyle name="„_Pakmaslak_ozcanhesap" xfId="495"/>
    <cellStyle name="„_Pakmaslak_TÜRKER IK1" xfId="496"/>
    <cellStyle name="„_Radyator" xfId="497"/>
    <cellStyle name="„_Romar" xfId="498"/>
    <cellStyle name="„_Romar_6-KOSEBHES-YH" xfId="499"/>
    <cellStyle name="„_Romar_B?LG?hes" xfId="500"/>
    <cellStyle name="„_Romar_B?LG?hesT" xfId="501"/>
    <cellStyle name="„_Romar_BİLGİhes" xfId="502"/>
    <cellStyle name="„_Romar_BİLGİhesT" xfId="503"/>
    <cellStyle name="„_Romar_Biphesap" xfId="504"/>
    <cellStyle name="„_Romar_CIHAZ-EVY-R3" xfId="505"/>
    <cellStyle name="„_Romar_cihsec" xfId="506"/>
    <cellStyle name="„_Romar_FULYABoyler" xfId="507"/>
    <cellStyle name="„_Romar_FULYABoyler_B?LG?hes" xfId="508"/>
    <cellStyle name="„_Romar_FULYABoyler_BİLGİhes" xfId="509"/>
    <cellStyle name="„_Romar_FULYAcihaz" xfId="510"/>
    <cellStyle name="„_Romar_FULYAcihaz-HVZ-R2" xfId="511"/>
    <cellStyle name="„_Romar_H-Onar-R2" xfId="512"/>
    <cellStyle name="„_Romar_ISIKAYB" xfId="513"/>
    <cellStyle name="„_Romar_Kapitalhesap" xfId="514"/>
    <cellStyle name="„_Romar_Kapitalhesapx" xfId="515"/>
    <cellStyle name="„_Romar_KBIYIK-IKR" xfId="516"/>
    <cellStyle name="„_Romar_Kitap2" xfId="517"/>
    <cellStyle name="„_Romar_Mvana" xfId="518"/>
    <cellStyle name="„_Romar_TÜRKER IK1" xfId="519"/>
    <cellStyle name="„_Romar_UChesR" xfId="520"/>
    <cellStyle name="„_Romar_UChesR-HRV-R1" xfId="521"/>
    <cellStyle name="„_Rover metraj" xfId="522"/>
    <cellStyle name="„_Tarimhesap" xfId="523"/>
    <cellStyle name="„_TÜRKER IK1" xfId="524"/>
    <cellStyle name="„_UChesR" xfId="525"/>
    <cellStyle name="„_yemek-IK" xfId="526"/>
    <cellStyle name="„_yemek-IK_YEMEKHES" xfId="527"/>
    <cellStyle name="„_Yimpas-otel" xfId="528"/>
    <cellStyle name="„_Y-otelhes" xfId="529"/>
    <cellStyle name="„_Y-otelhes_B?LG?hes" xfId="530"/>
    <cellStyle name="„_Y-otelhes_BİLGİhes" xfId="531"/>
    <cellStyle name="„_Y-otelhes_Biphesap" xfId="532"/>
    <cellStyle name="„_Y-otelhes_cihsec" xfId="533"/>
    <cellStyle name="„_Y-otelhes_FULYAcihaz" xfId="534"/>
    <cellStyle name="„_Y-otelhes_FULYAcihaz-HVZ-R2" xfId="535"/>
    <cellStyle name="„_Y-otelhes_H-Onar-R2" xfId="536"/>
    <cellStyle name="„_Y-otelhes_KBIYIK-IKR" xfId="537"/>
    <cellStyle name="„_Y-otelhes_Mvana" xfId="538"/>
    <cellStyle name="„_Y-otelhes_TÜRKER IK1" xfId="539"/>
    <cellStyle name="€" xfId="540"/>
    <cellStyle name="€ 1" xfId="541"/>
    <cellStyle name="€_?LKER-EVRV" xfId="542"/>
    <cellStyle name="€_?s?kayb?" xfId="543"/>
    <cellStyle name="€_58.PARSEL" xfId="544"/>
    <cellStyle name="€_58hesr1" xfId="545"/>
    <cellStyle name="€_58hesr1 1" xfId="546"/>
    <cellStyle name="€_5-KOSEBIY-B" xfId="547"/>
    <cellStyle name="€_6.7-YAK" xfId="548"/>
    <cellStyle name="€_6-KOSEBHES-YH" xfId="549"/>
    <cellStyle name="€_6-KOSEBHES-YH 1" xfId="550"/>
    <cellStyle name="€_A T?P? ÖMERL?" xfId="551"/>
    <cellStyle name="€_A T?P? ÖMERL? 1" xfId="552"/>
    <cellStyle name="€_A T?P? ÖMERL?_GUM-IK" xfId="553"/>
    <cellStyle name="€_A T?P? ÖMERL?_IDARE-CS" xfId="554"/>
    <cellStyle name="€_A T?P? ÖMERL?_IDARE-CSf" xfId="555"/>
    <cellStyle name="€_A TİPİ ÖMERLİ" xfId="556"/>
    <cellStyle name="€_A TİPİ ÖMERLİ_GUM-IK" xfId="557"/>
    <cellStyle name="€_A TİPİ ÖMERLİ_IDARE-CS" xfId="558"/>
    <cellStyle name="€_A TİPİ ÖMERLİ_IDARE-CSf" xfId="559"/>
    <cellStyle name="€_Almanhesap" xfId="560"/>
    <cellStyle name="€_ALURAD" xfId="561"/>
    <cellStyle name="€_ALURADSEC" xfId="562"/>
    <cellStyle name="€_ALURADSEC 1" xfId="563"/>
    <cellStyle name="€_ALURADSEC_GUM-IK" xfId="564"/>
    <cellStyle name="€_ALURADSEC_IDARE-CS" xfId="565"/>
    <cellStyle name="€_ALURADSEC_IDARE-CSf" xfId="566"/>
    <cellStyle name="€_asfhesapr2" xfId="567"/>
    <cellStyle name="€_asfhesapr2 1" xfId="568"/>
    <cellStyle name="€_asfhesapr2_GUM-IK" xfId="569"/>
    <cellStyle name="€_asfhesapr2_IDARE-CS" xfId="570"/>
    <cellStyle name="€_asfhesapr2_IDARE-CSf" xfId="571"/>
    <cellStyle name="€_Atelyekesif" xfId="572"/>
    <cellStyle name="€_B?LG?hes" xfId="573"/>
    <cellStyle name="€_B?LG?hesT" xfId="574"/>
    <cellStyle name="€_B?LG?-VRV-YD" xfId="575"/>
    <cellStyle name="€_Backup of 58hesr1" xfId="576"/>
    <cellStyle name="€_Backup of 58hesr1 1" xfId="577"/>
    <cellStyle name="€_Backup of 58hesr1_GUM-IK" xfId="578"/>
    <cellStyle name="€_Backup of 58hesr1_IDARE-CS" xfId="579"/>
    <cellStyle name="€_Backup of 58hesr1_IDARE-CSf" xfId="580"/>
    <cellStyle name="€_BBOKUL-IY" xfId="581"/>
    <cellStyle name="€_BFShesap" xfId="582"/>
    <cellStyle name="€_BIP-IY" xfId="583"/>
    <cellStyle name="€_BİLGİhes" xfId="584"/>
    <cellStyle name="€_bingolhes95" xfId="585"/>
    <cellStyle name="€_bingolhes95 1" xfId="586"/>
    <cellStyle name="€_bingolhes95_GUM-IK" xfId="587"/>
    <cellStyle name="€_bingolhes95_IDARE-CS" xfId="588"/>
    <cellStyle name="€_bingolhes95_IDARE-CSf" xfId="589"/>
    <cellStyle name="€_Biphesap" xfId="590"/>
    <cellStyle name="€_Biphesap 1" xfId="591"/>
    <cellStyle name="€_borcihr2" xfId="592"/>
    <cellStyle name="€_borcihr2 1" xfId="593"/>
    <cellStyle name="€_borcihr2_1" xfId="594"/>
    <cellStyle name="€_borcihr2_1 1" xfId="595"/>
    <cellStyle name="€_borcihr2_58hesr1" xfId="596"/>
    <cellStyle name="€_borcihr2_B?LG?hes" xfId="597"/>
    <cellStyle name="€_borcihr2_B?LG?hesT" xfId="598"/>
    <cellStyle name="€_borcihr2_BİLGİhes" xfId="599"/>
    <cellStyle name="€_borcihr2_Biphesap" xfId="600"/>
    <cellStyle name="€_borcihr2_CIHAZ-EVY-R3" xfId="601"/>
    <cellStyle name="€_borcihr2_FULYABoyler" xfId="602"/>
    <cellStyle name="€_borcihr2_GUM-IK" xfId="603"/>
    <cellStyle name="€_borcihr2_Hesap2000-1" xfId="604"/>
    <cellStyle name="€_borcihr2_Hesap2000-1 1" xfId="605"/>
    <cellStyle name="€_borcihr2_H-Onar-R2" xfId="606"/>
    <cellStyle name="€_borcihr2_IDARE-CS" xfId="607"/>
    <cellStyle name="€_borcihr2_IDARE-CSf" xfId="608"/>
    <cellStyle name="€_borcihr2_Kapitalhesap" xfId="609"/>
    <cellStyle name="€_borcihr2_Kapitalhesap-hrv" xfId="610"/>
    <cellStyle name="€_borcihr2_Karahanhesap-2" xfId="611"/>
    <cellStyle name="€_borcihr2_KBIYIK-IKR" xfId="612"/>
    <cellStyle name="€_borcihr2_Lafhesap" xfId="613"/>
    <cellStyle name="€_borcihr2_Mvana" xfId="614"/>
    <cellStyle name="€_borcihr2_ozcanhesap" xfId="615"/>
    <cellStyle name="€_borcihr2_Radyator" xfId="616"/>
    <cellStyle name="€_borcihr2_TÜRKER IK1" xfId="617"/>
    <cellStyle name="€_borcihr2_UChesR" xfId="618"/>
    <cellStyle name="€_borcihr2_UChesR-HRV-R1" xfId="619"/>
    <cellStyle name="€_BORU HESABI" xfId="620"/>
    <cellStyle name="€_Boyler" xfId="621"/>
    <cellStyle name="€_BOYLER1" xfId="622"/>
    <cellStyle name="€_CIHAZ-EVY-R3" xfId="623"/>
    <cellStyle name="€_CINILI-ENG" xfId="624"/>
    <cellStyle name="€_cihsec" xfId="625"/>
    <cellStyle name="€_Compact-IY" xfId="626"/>
    <cellStyle name="€_dogalgaz" xfId="627"/>
    <cellStyle name="€_Ebora-IY" xfId="628"/>
    <cellStyle name="€_ERS?N-EVRV" xfId="629"/>
    <cellStyle name="€_fan coil secimi SON" xfId="630"/>
    <cellStyle name="€_fan coil secimi SON_1" xfId="631"/>
    <cellStyle name="€_fc" xfId="632"/>
    <cellStyle name="€_fctarik" xfId="633"/>
    <cellStyle name="€_fctarik 1" xfId="634"/>
    <cellStyle name="€_FULYABoyler" xfId="635"/>
    <cellStyle name="€_FULYAcihaz" xfId="636"/>
    <cellStyle name="€_FULYAcihaz-HVZ-R2" xfId="637"/>
    <cellStyle name="€_Goksu" xfId="638"/>
    <cellStyle name="€_Goksuhes" xfId="639"/>
    <cellStyle name="€_Goksuhes 1" xfId="640"/>
    <cellStyle name="€_Goksuhes_1" xfId="641"/>
    <cellStyle name="€_Goksuhes_1 1" xfId="642"/>
    <cellStyle name="€_Goksuhes_1_GUM-IK" xfId="643"/>
    <cellStyle name="€_Goksuhes_1_IDARE-CS" xfId="644"/>
    <cellStyle name="€_Goksuhes_1_IDARE-CSf" xfId="645"/>
    <cellStyle name="€_GOSB-VRV" xfId="646"/>
    <cellStyle name="€_GUM-IK" xfId="647"/>
    <cellStyle name="€_GUM-IK 1" xfId="648"/>
    <cellStyle name="€_Hesap2000-1" xfId="649"/>
    <cellStyle name="€_Hesap2000-1 1" xfId="650"/>
    <cellStyle name="€_Hesap2000-1_58hesr1" xfId="651"/>
    <cellStyle name="€_Hesap2000-1_B?LG?hes" xfId="652"/>
    <cellStyle name="€_Hesap2000-1_BİLGİhes" xfId="653"/>
    <cellStyle name="€_Hesap2000-1_Biphesap" xfId="654"/>
    <cellStyle name="€_Hesap2000-1_FULYABoyler" xfId="655"/>
    <cellStyle name="€_Hesap2000-1_GUM-IK" xfId="656"/>
    <cellStyle name="€_Hesap2000-1_H-Onar-R2" xfId="657"/>
    <cellStyle name="€_Hesap2000-1_IDARE-CS" xfId="658"/>
    <cellStyle name="€_Hesap2000-1_IDARE-CSf" xfId="659"/>
    <cellStyle name="€_Hesap2000-1_Kapitalhesap" xfId="660"/>
    <cellStyle name="€_Hesap2000-1_Kapitalhesap-hrv" xfId="661"/>
    <cellStyle name="€_Hesap2000-1_Karahanhesap-2" xfId="662"/>
    <cellStyle name="€_Hesap2000-1_KBIYIK-IKR" xfId="663"/>
    <cellStyle name="€_Hesap2000-1_Mvana" xfId="664"/>
    <cellStyle name="€_Hesap2000-1_ozcanhesap" xfId="665"/>
    <cellStyle name="€_Hesap2000-1_Radyator" xfId="666"/>
    <cellStyle name="€_Hesap2000-1_TÜRKER IK1" xfId="667"/>
    <cellStyle name="€_HESAPR2r1" xfId="668"/>
    <cellStyle name="€_H-Onar-R2" xfId="669"/>
    <cellStyle name="€_IDARE-CS" xfId="670"/>
    <cellStyle name="€_IDARE-CS 1" xfId="671"/>
    <cellStyle name="€_IDARE-CS_1" xfId="672"/>
    <cellStyle name="€_IDARE-CS_IDARE-CS" xfId="673"/>
    <cellStyle name="€_IDARE-CSf" xfId="674"/>
    <cellStyle name="€_IDARE-CSf 2" xfId="675"/>
    <cellStyle name="€_IDARE-CSf_1" xfId="676"/>
    <cellStyle name="€_ISIKAYB" xfId="677"/>
    <cellStyle name="€_KANAL HESABI" xfId="678"/>
    <cellStyle name="€_KANALHES" xfId="679"/>
    <cellStyle name="€_Kapitalhesap" xfId="680"/>
    <cellStyle name="€_Kapitalhesap_1" xfId="681"/>
    <cellStyle name="€_Kapitalhesap_6-KOSEBHES-YH" xfId="682"/>
    <cellStyle name="€_Kapitalhesap_ALURAD" xfId="683"/>
    <cellStyle name="€_Kapitalhesap_BFShesap" xfId="684"/>
    <cellStyle name="€_Kapitalhesap_BİLGİhes" xfId="685"/>
    <cellStyle name="€_Kapitalhesap_BİLGİhesT" xfId="686"/>
    <cellStyle name="€_Kapitalhesap_Biphesap" xfId="687"/>
    <cellStyle name="€_Kapitalhesap_CIHAZ-EVY-R3" xfId="688"/>
    <cellStyle name="€_Kapitalhesap_cihsec" xfId="689"/>
    <cellStyle name="€_Kapitalhesap_fc" xfId="690"/>
    <cellStyle name="€_Kapitalhesap_FULYAcihaz" xfId="691"/>
    <cellStyle name="€_Kapitalhesap_FULYAcihaz-HVZ-R2" xfId="692"/>
    <cellStyle name="€_Kapitalhesap_H-Onar-R2" xfId="693"/>
    <cellStyle name="€_Kapitalhesap_Kapitalhesapx" xfId="694"/>
    <cellStyle name="€_Kapitalhesap_KBIYIK-IKR" xfId="695"/>
    <cellStyle name="€_Kapitalhesap_Kitap2" xfId="696"/>
    <cellStyle name="€_Kapitalhesap_Mvana" xfId="697"/>
    <cellStyle name="€_Kapitalhesap_Tarimhesap" xfId="698"/>
    <cellStyle name="€_Kapitalhesap_TÜRKER IK1" xfId="699"/>
    <cellStyle name="€_Kapitalhesap_UChesR" xfId="700"/>
    <cellStyle name="€_Kapitalhesap_UChesR-HRV" xfId="701"/>
    <cellStyle name="€_Kapitalhesap_UChesR-HRV-R1" xfId="702"/>
    <cellStyle name="€_Kapitalhesap-hrv" xfId="703"/>
    <cellStyle name="€_Kapitalhesap-hrv_1" xfId="704"/>
    <cellStyle name="€_Kapitalhesapx" xfId="705"/>
    <cellStyle name="€_Karahanhes" xfId="706"/>
    <cellStyle name="€_Karahanhesap-2" xfId="707"/>
    <cellStyle name="€_Karahanhesap-2_1" xfId="708"/>
    <cellStyle name="€_KBIYIK-IKR" xfId="709"/>
    <cellStyle name="€_Kitap2" xfId="710"/>
    <cellStyle name="€_Kitap2_BİLGİhes" xfId="711"/>
    <cellStyle name="€_Kitap2_Biphesap" xfId="712"/>
    <cellStyle name="€_Kitap2_GUM-IK" xfId="713"/>
    <cellStyle name="€_Kitap2_H-Onar-R2" xfId="714"/>
    <cellStyle name="€_Kitap2_IDARE-CS" xfId="715"/>
    <cellStyle name="€_Kitap2_IDARE-CSf" xfId="716"/>
    <cellStyle name="€_Kitap2_Kapitalhesap" xfId="717"/>
    <cellStyle name="€_Kitap2_Kapitalhesap-hrv" xfId="718"/>
    <cellStyle name="€_Kitap2_Karahanhesap-2" xfId="719"/>
    <cellStyle name="€_Kitap2_KBIYIK-IKR" xfId="720"/>
    <cellStyle name="€_Kitap2_Mvana" xfId="721"/>
    <cellStyle name="€_Kitap2_ozcanhesap" xfId="722"/>
    <cellStyle name="€_Kitap2_TÜRKER IK1" xfId="723"/>
    <cellStyle name="€_Lafhesap" xfId="724"/>
    <cellStyle name="€_Mvana" xfId="725"/>
    <cellStyle name="€_OF?S-IK" xfId="726"/>
    <cellStyle name="€_OFİS-IK" xfId="727"/>
    <cellStyle name="€_ozcanhesap" xfId="728"/>
    <cellStyle name="€_ozcanhesap_1" xfId="729"/>
    <cellStyle name="€_Pakmaslak" xfId="730"/>
    <cellStyle name="€_Radyator" xfId="731"/>
    <cellStyle name="€_Rover" xfId="732"/>
    <cellStyle name="€_SOSTESHES" xfId="733"/>
    <cellStyle name="€_SOSTESHES_GUM-IK" xfId="734"/>
    <cellStyle name="€_SOSTESHES_IDARE-CS" xfId="735"/>
    <cellStyle name="€_SOSTESHES_IDARE-CSf" xfId="736"/>
    <cellStyle name="€_Tarimhesap" xfId="737"/>
    <cellStyle name="€_TÜRKER IK1" xfId="738"/>
    <cellStyle name="€_TÜRKER-EVRV" xfId="739"/>
    <cellStyle name="€_UChes" xfId="740"/>
    <cellStyle name="€_UChes_GUM-IK" xfId="741"/>
    <cellStyle name="€_UChes_IDARE-CS" xfId="742"/>
    <cellStyle name="€_UChes_IDARE-CSf" xfId="743"/>
    <cellStyle name="€_UChesR-HRV-R1" xfId="744"/>
    <cellStyle name="€_yemek-IK" xfId="745"/>
    <cellStyle name="€_Yimpas-otel" xfId="746"/>
    <cellStyle name="€_Y-otelhes" xfId="747"/>
    <cellStyle name="€_zkriyhes" xfId="748"/>
    <cellStyle name="€_zkriyhes_GUM-IK" xfId="749"/>
    <cellStyle name="€_zkriyhes_IDARE-CS" xfId="750"/>
    <cellStyle name="€_zkriyhes_IDARE-CSf" xfId="751"/>
    <cellStyle name="…" xfId="752"/>
    <cellStyle name="… 1" xfId="753"/>
    <cellStyle name="…_58.PARSEL" xfId="754"/>
    <cellStyle name="…_58hesr1" xfId="755"/>
    <cellStyle name="…_58hesr1_B?LG?hes" xfId="756"/>
    <cellStyle name="…_58hesr1_BİLGİhes" xfId="757"/>
    <cellStyle name="…_58hesr1_Biphesap" xfId="758"/>
    <cellStyle name="…_58hesr1_cihsec" xfId="759"/>
    <cellStyle name="…_58hesr1_FULYAcihaz" xfId="760"/>
    <cellStyle name="…_58hesr1_FULYAcihaz-HVZ-R2" xfId="761"/>
    <cellStyle name="…_58hesr1_H-Onar-R2" xfId="762"/>
    <cellStyle name="…_58hesr1_KBIYIK-IKR" xfId="763"/>
    <cellStyle name="…_58hesr1_Mvana" xfId="764"/>
    <cellStyle name="…_58hesr1_TÜRKER IK1" xfId="765"/>
    <cellStyle name="…_58hesr1_YEMEKHES" xfId="766"/>
    <cellStyle name="…_6-KOSEBHES-YH" xfId="767"/>
    <cellStyle name="…_ALMANOKUL" xfId="768"/>
    <cellStyle name="…_ALMANOKUL_Almanhesap" xfId="769"/>
    <cellStyle name="…_ALMANOKUL_Almanhesap_B?LG?hes" xfId="770"/>
    <cellStyle name="…_ALMANOKUL_Almanhesap_BİLGİhes" xfId="771"/>
    <cellStyle name="…_ALMANOKUL_Almanhesap_Biphesap" xfId="772"/>
    <cellStyle name="…_ALMANOKUL_Almanhesap_cihsec" xfId="773"/>
    <cellStyle name="…_ALMANOKUL_Almanhesap_FULYAcihaz" xfId="774"/>
    <cellStyle name="…_ALMANOKUL_Almanhesap_FULYAcihaz-HVZ-R2" xfId="775"/>
    <cellStyle name="…_ALMANOKUL_Almanhesap_H-Onar-R2" xfId="776"/>
    <cellStyle name="…_ALMANOKUL_Almanhesap_KBIYIK-IKR" xfId="777"/>
    <cellStyle name="…_ALMANOKUL_Almanhesap_TÜRKER IK1" xfId="778"/>
    <cellStyle name="…_ALURAD" xfId="779"/>
    <cellStyle name="…_ALURADSEC" xfId="780"/>
    <cellStyle name="…_ALURADSEC_1" xfId="781"/>
    <cellStyle name="…_ALURADSEC_Kitap2" xfId="782"/>
    <cellStyle name="…_ALURADSEC_Kitap2_B?LG?hes" xfId="783"/>
    <cellStyle name="…_ALURADSEC_Kitap2_BİLGİhes" xfId="784"/>
    <cellStyle name="…_ALURADSEC_Kitap2_Biphesap" xfId="785"/>
    <cellStyle name="…_ALURADSEC_Kitap2_GUM-IK" xfId="786"/>
    <cellStyle name="…_ALURADSEC_Kitap2_H-Onar-R2" xfId="787"/>
    <cellStyle name="…_ALURADSEC_Kitap2_IDARE-CS" xfId="788"/>
    <cellStyle name="…_ALURADSEC_Kitap2_IDARE-CSf" xfId="789"/>
    <cellStyle name="…_ALURADSEC_Kitap2_Kapitalhesap" xfId="790"/>
    <cellStyle name="…_ALURADSEC_Kitap2_Kapitalhesap-hrv" xfId="791"/>
    <cellStyle name="…_ALURADSEC_Kitap2_Karahanhesap-2" xfId="792"/>
    <cellStyle name="…_ALURADSEC_Kitap2_KBIYIK-IKR" xfId="793"/>
    <cellStyle name="…_ALURADSEC_Kitap2_Mvana" xfId="794"/>
    <cellStyle name="…_ALURADSEC_Kitap2_ozcanhesap" xfId="795"/>
    <cellStyle name="…_ALURADSEC_Kitap2_TÜRKER IK1" xfId="796"/>
    <cellStyle name="…_ALURADSEC_Radyator" xfId="797"/>
    <cellStyle name="…_B?LG?hes" xfId="798"/>
    <cellStyle name="…_BFShesap" xfId="799"/>
    <cellStyle name="…_BİLGİhes" xfId="800"/>
    <cellStyle name="…_Biphesap" xfId="801"/>
    <cellStyle name="…_Book1" xfId="802"/>
    <cellStyle name="…_Borcelik" xfId="803"/>
    <cellStyle name="…_borcihr2" xfId="804"/>
    <cellStyle name="…_borcihr2_58hesr1" xfId="805"/>
    <cellStyle name="…_borcihr2_B?LG?hes" xfId="806"/>
    <cellStyle name="…_borcihr2_BİLGİhes" xfId="807"/>
    <cellStyle name="…_borcihr2_Biphesap" xfId="808"/>
    <cellStyle name="…_borcihr2_FULYABoyler" xfId="809"/>
    <cellStyle name="…_borcihr2_GUM-IK" xfId="810"/>
    <cellStyle name="…_borcihr2_H-Onar-R2" xfId="811"/>
    <cellStyle name="…_borcihr2_IDARE-CS" xfId="812"/>
    <cellStyle name="…_borcihr2_IDARE-CSf" xfId="813"/>
    <cellStyle name="…_borcihr2_Kapitalhesap" xfId="814"/>
    <cellStyle name="…_borcihr2_Kapitalhesap-hrv" xfId="815"/>
    <cellStyle name="…_borcihr2_Karahanhesap-2" xfId="816"/>
    <cellStyle name="…_borcihr2_KBIYIK-IKR" xfId="817"/>
    <cellStyle name="…_borcihr2_Mvana" xfId="818"/>
    <cellStyle name="…_borcihr2_ozcanhesap" xfId="819"/>
    <cellStyle name="…_borcihr2_Radyator" xfId="820"/>
    <cellStyle name="…_borcihr2_TÜRKER IK1" xfId="821"/>
    <cellStyle name="…_Boyler" xfId="822"/>
    <cellStyle name="…_BOYLER1" xfId="823"/>
    <cellStyle name="…_CARREFOUR" xfId="824"/>
    <cellStyle name="…_cihsec" xfId="825"/>
    <cellStyle name="…_fan coil secimi SON" xfId="826"/>
    <cellStyle name="…_fan coil secimi SON_B?LG?hes" xfId="827"/>
    <cellStyle name="…_fan coil secimi SON_BİLGİhes" xfId="828"/>
    <cellStyle name="…_fan coil secimi SON_Biphesap" xfId="829"/>
    <cellStyle name="…_fan coil secimi SON_GUM-IK" xfId="830"/>
    <cellStyle name="…_fan coil secimi SON_H-Onar-R2" xfId="831"/>
    <cellStyle name="…_fan coil secimi SON_IDARE-CS" xfId="832"/>
    <cellStyle name="…_fan coil secimi SON_IDARE-CSf" xfId="833"/>
    <cellStyle name="…_fan coil secimi SON_Kapitalhesap" xfId="834"/>
    <cellStyle name="…_fan coil secimi SON_Kapitalhesap-hrv" xfId="835"/>
    <cellStyle name="…_fan coil secimi SON_Karahanhesap-2" xfId="836"/>
    <cellStyle name="…_fan coil secimi SON_KBIYIK-IKR" xfId="837"/>
    <cellStyle name="…_fan coil secimi SON_Mvana" xfId="838"/>
    <cellStyle name="…_fan coil secimi SON_ozcanhesap" xfId="839"/>
    <cellStyle name="…_fan coil secimi SON_TÜRKER IK1" xfId="840"/>
    <cellStyle name="…_fc" xfId="841"/>
    <cellStyle name="…_fctarik" xfId="842"/>
    <cellStyle name="…_fctarik_ALURAD" xfId="843"/>
    <cellStyle name="…_fctarik_BFShesap" xfId="844"/>
    <cellStyle name="…_fctarik_Biphesap" xfId="845"/>
    <cellStyle name="…_fctarik_fc" xfId="846"/>
    <cellStyle name="…_fctarik_ISIKAYB" xfId="847"/>
    <cellStyle name="…_fctarik_Tarimhesap" xfId="848"/>
    <cellStyle name="…_fctarik_UChesR" xfId="849"/>
    <cellStyle name="…_FULYABoyler" xfId="850"/>
    <cellStyle name="…_FULYAcihaz" xfId="851"/>
    <cellStyle name="…_FULYAcihaz-HVZ-R2" xfId="852"/>
    <cellStyle name="…_GUM-IK" xfId="853"/>
    <cellStyle name="…_GUM-IK_1" xfId="854"/>
    <cellStyle name="…_GUM-IK_1_GUM-IK" xfId="855"/>
    <cellStyle name="…_GUM-IK_1_IDARE-CS" xfId="856"/>
    <cellStyle name="…_GUM-IK_2" xfId="857"/>
    <cellStyle name="…_GUM-IK_GUM-IK" xfId="858"/>
    <cellStyle name="…_GUM-IK_IDARE-CS" xfId="859"/>
    <cellStyle name="…_GUM-IK_IDARE-CSf" xfId="860"/>
    <cellStyle name="…_GUM-IK_YEMEKHES" xfId="861"/>
    <cellStyle name="…_Havalan" xfId="862"/>
    <cellStyle name="…_Havalan_ALURAD" xfId="863"/>
    <cellStyle name="…_Havalan_BFShesap" xfId="864"/>
    <cellStyle name="…_Havalan_Biphesap" xfId="865"/>
    <cellStyle name="…_Havalan_fc" xfId="866"/>
    <cellStyle name="…_Havalan_ISIKAYB" xfId="867"/>
    <cellStyle name="…_Havalan_Tarimhesap" xfId="868"/>
    <cellStyle name="…_Havalan_UChesR" xfId="869"/>
    <cellStyle name="…_HESAPR2r1" xfId="870"/>
    <cellStyle name="…_H-Onar-R2" xfId="871"/>
    <cellStyle name="…_IDARE-CS" xfId="872"/>
    <cellStyle name="…_IDARE-CSf" xfId="873"/>
    <cellStyle name="…_ISIKAYB" xfId="874"/>
    <cellStyle name="…_KANAL HESABI" xfId="875"/>
    <cellStyle name="…_Kapitalhesap" xfId="876"/>
    <cellStyle name="…_Kapitalhesap-hrv" xfId="877"/>
    <cellStyle name="…_Kapitalhesapx" xfId="878"/>
    <cellStyle name="…_Karahanhesap-2" xfId="879"/>
    <cellStyle name="…_KBIYIK-IKR" xfId="880"/>
    <cellStyle name="…_Kitap2" xfId="881"/>
    <cellStyle name="…_Kitap2_1" xfId="882"/>
    <cellStyle name="…_Kitap2_B?LG?hes" xfId="883"/>
    <cellStyle name="…_Kitap2_BİLGİhes" xfId="884"/>
    <cellStyle name="…_Kitap2_Biphesap" xfId="885"/>
    <cellStyle name="…_Kitap2_cihsec" xfId="886"/>
    <cellStyle name="…_Kitap2_FULYAcihaz" xfId="887"/>
    <cellStyle name="…_Kitap2_FULYAcihaz-HVZ-R2" xfId="888"/>
    <cellStyle name="…_Kitap2_GUM-IK" xfId="889"/>
    <cellStyle name="…_Kitap2_H-Onar-R2" xfId="890"/>
    <cellStyle name="…_Kitap2_IDARE-CS" xfId="891"/>
    <cellStyle name="…_Kitap2_IDARE-CSf" xfId="892"/>
    <cellStyle name="…_Kitap2_Kapitalhesapx" xfId="893"/>
    <cellStyle name="…_Kitap2_Karahanhesap-2" xfId="894"/>
    <cellStyle name="…_Kitap2_Karahanhesap-2_B?LG?hes" xfId="895"/>
    <cellStyle name="…_Kitap2_Karahanhesap-2_BİLGİhes" xfId="896"/>
    <cellStyle name="…_Kitap2_KBIYIK-IKR" xfId="897"/>
    <cellStyle name="…_Kitap2_Mvana" xfId="898"/>
    <cellStyle name="…_Kitap2_TÜRKER IK1" xfId="899"/>
    <cellStyle name="…_Kitap2_YEMEKHES" xfId="900"/>
    <cellStyle name="…_metraj1" xfId="901"/>
    <cellStyle name="…_metraj1_B?LG?hes" xfId="902"/>
    <cellStyle name="…_metraj1_BİLGİhes" xfId="903"/>
    <cellStyle name="…_metraj1_Biphesap" xfId="904"/>
    <cellStyle name="…_metraj1_GUM-IK" xfId="905"/>
    <cellStyle name="…_metraj1_H-Onar-R2" xfId="906"/>
    <cellStyle name="…_metraj1_IDARE-CS" xfId="907"/>
    <cellStyle name="…_metraj1_IDARE-CSf" xfId="908"/>
    <cellStyle name="…_metraj1_Kapitalhesap" xfId="909"/>
    <cellStyle name="…_metraj1_Kapitalhesap-hrv" xfId="910"/>
    <cellStyle name="…_metraj1_Karahanhesap-2" xfId="911"/>
    <cellStyle name="…_metraj1_KBIYIK-IKR" xfId="912"/>
    <cellStyle name="…_metraj1_Mvana" xfId="913"/>
    <cellStyle name="…_metraj1_ozcanhesap" xfId="914"/>
    <cellStyle name="…_metraj1_TÜRKER IK1" xfId="915"/>
    <cellStyle name="…_Mvana" xfId="916"/>
    <cellStyle name="…_OF?S-IK" xfId="917"/>
    <cellStyle name="…_OF?S-IK_YEMEKHES" xfId="918"/>
    <cellStyle name="…_OFİS-IK" xfId="919"/>
    <cellStyle name="…_OFİS-IK_YEMEKHES" xfId="920"/>
    <cellStyle name="…_ozcanhesap" xfId="921"/>
    <cellStyle name="…_Pakmashes4b" xfId="922"/>
    <cellStyle name="…_Pakmashes4b_B?LG?hes" xfId="923"/>
    <cellStyle name="…_Pakmashes4b_BİLGİhes" xfId="924"/>
    <cellStyle name="…_Pakmashes4b_Biphesap" xfId="925"/>
    <cellStyle name="…_Pakmashes4b_cihsec" xfId="926"/>
    <cellStyle name="…_Pakmashes4b_FULYAcihaz" xfId="927"/>
    <cellStyle name="…_Pakmashes4b_FULYAcihaz-HVZ-R2" xfId="928"/>
    <cellStyle name="…_Pakmashes4b_GUM-IK" xfId="929"/>
    <cellStyle name="…_Pakmashes4b_H-Onar-R2" xfId="930"/>
    <cellStyle name="…_Pakmashes4b_IDARE-CS" xfId="931"/>
    <cellStyle name="…_Pakmashes4b_IDARE-CSf" xfId="932"/>
    <cellStyle name="…_Pakmashes4b_Kapitalhesapx" xfId="933"/>
    <cellStyle name="…_Pakmashes4b_Karahanhesap-2" xfId="934"/>
    <cellStyle name="…_Pakmashes4b_Karahanhesap-2_B?LG?hes" xfId="935"/>
    <cellStyle name="…_Pakmashes4b_Karahanhesap-2_BİLGİhes" xfId="936"/>
    <cellStyle name="…_Pakmashes4b_KBIYIK-IKR" xfId="937"/>
    <cellStyle name="…_Pakmashes4b_Mvana" xfId="938"/>
    <cellStyle name="…_Pakmashes4b_TÜRKER IK1" xfId="939"/>
    <cellStyle name="…_Pakmashes4b_YEMEKHES" xfId="940"/>
    <cellStyle name="…_Pakmaslak" xfId="941"/>
    <cellStyle name="…_Pakmaslak_B?LG?hes" xfId="942"/>
    <cellStyle name="…_Pakmaslak_BİLGİhes" xfId="943"/>
    <cellStyle name="…_Pakmaslak_Biphesap" xfId="944"/>
    <cellStyle name="…_Pakmaslak_GUM-IK" xfId="945"/>
    <cellStyle name="…_Pakmaslak_H-Onar-R2" xfId="946"/>
    <cellStyle name="…_Pakmaslak_IDARE-CS" xfId="947"/>
    <cellStyle name="…_Pakmaslak_IDARE-CSf" xfId="948"/>
    <cellStyle name="…_Pakmaslak_Kapitalhesap" xfId="949"/>
    <cellStyle name="…_Pakmaslak_Kapitalhesap-hrv" xfId="950"/>
    <cellStyle name="…_Pakmaslak_Karahanhesap-2" xfId="951"/>
    <cellStyle name="…_Pakmaslak_KBIYIK-IKR" xfId="952"/>
    <cellStyle name="…_Pakmaslak_Mvana" xfId="953"/>
    <cellStyle name="…_Pakmaslak_ozcanhesap" xfId="954"/>
    <cellStyle name="…_Pakmaslak_TÜRKER IK1" xfId="955"/>
    <cellStyle name="…_Radyator" xfId="956"/>
    <cellStyle name="…_Romar" xfId="957"/>
    <cellStyle name="…_Romar_6-KOSEBHES-YH" xfId="958"/>
    <cellStyle name="…_Romar_B?LG?hes" xfId="959"/>
    <cellStyle name="…_Romar_B?LG?hesT" xfId="960"/>
    <cellStyle name="…_Romar_BİLGİhes" xfId="961"/>
    <cellStyle name="…_Romar_BİLGİhesT" xfId="962"/>
    <cellStyle name="…_Romar_Biphesap" xfId="963"/>
    <cellStyle name="…_Romar_CIHAZ-EVY-R3" xfId="964"/>
    <cellStyle name="…_Romar_cihsec" xfId="965"/>
    <cellStyle name="…_Romar_FULYABoyler" xfId="966"/>
    <cellStyle name="…_Romar_FULYABoyler_B?LG?hes" xfId="967"/>
    <cellStyle name="…_Romar_FULYABoyler_BİLGİhes" xfId="968"/>
    <cellStyle name="…_Romar_FULYAcihaz" xfId="969"/>
    <cellStyle name="…_Romar_FULYAcihaz-HVZ-R2" xfId="970"/>
    <cellStyle name="…_Romar_H-Onar-R2" xfId="971"/>
    <cellStyle name="…_Romar_ISIKAYB" xfId="972"/>
    <cellStyle name="…_Romar_Kapitalhesap" xfId="973"/>
    <cellStyle name="…_Romar_Kapitalhesapx" xfId="974"/>
    <cellStyle name="…_Romar_KBIYIK-IKR" xfId="975"/>
    <cellStyle name="…_Romar_Kitap2" xfId="976"/>
    <cellStyle name="…_Romar_Mvana" xfId="977"/>
    <cellStyle name="…_Romar_TÜRKER IK1" xfId="978"/>
    <cellStyle name="…_Romar_UChesR" xfId="979"/>
    <cellStyle name="…_Romar_UChesR-HRV-R1" xfId="980"/>
    <cellStyle name="…_Rover metraj" xfId="981"/>
    <cellStyle name="…_Tarimhesap" xfId="982"/>
    <cellStyle name="…_TÜRKER IK1" xfId="983"/>
    <cellStyle name="…_UChesR" xfId="984"/>
    <cellStyle name="…_yemek-IK" xfId="985"/>
    <cellStyle name="…_yemek-IK_YEMEKHES" xfId="986"/>
    <cellStyle name="…_Yimpas-otel" xfId="987"/>
    <cellStyle name="…_Y-otelhes" xfId="988"/>
    <cellStyle name="…_Y-otelhes_B?LG?hes" xfId="989"/>
    <cellStyle name="…_Y-otelhes_BİLGİhes" xfId="990"/>
    <cellStyle name="…_Y-otelhes_Biphesap" xfId="991"/>
    <cellStyle name="…_Y-otelhes_cihsec" xfId="992"/>
    <cellStyle name="…_Y-otelhes_FULYAcihaz" xfId="993"/>
    <cellStyle name="…_Y-otelhes_FULYAcihaz-HVZ-R2" xfId="994"/>
    <cellStyle name="…_Y-otelhes_H-Onar-R2" xfId="995"/>
    <cellStyle name="…_Y-otelhes_KBIYIK-IKR" xfId="996"/>
    <cellStyle name="…_Y-otelhes_Mvana" xfId="997"/>
    <cellStyle name="…_Y-otelhes_TÜRKER IK1" xfId="998"/>
    <cellStyle name="†" xfId="999"/>
    <cellStyle name="† 1" xfId="1000"/>
    <cellStyle name="†_58.PARSEL" xfId="1001"/>
    <cellStyle name="†_58hesr1" xfId="1002"/>
    <cellStyle name="†_58hesr1_B?LG?hes" xfId="1003"/>
    <cellStyle name="†_58hesr1_BİLGİhes" xfId="1004"/>
    <cellStyle name="†_58hesr1_Biphesap" xfId="1005"/>
    <cellStyle name="†_58hesr1_cihsec" xfId="1006"/>
    <cellStyle name="†_58hesr1_FULYAcihaz" xfId="1007"/>
    <cellStyle name="†_58hesr1_FULYAcihaz-HVZ-R2" xfId="1008"/>
    <cellStyle name="†_58hesr1_H-Onar-R2" xfId="1009"/>
    <cellStyle name="†_58hesr1_KBIYIK-IKR" xfId="1010"/>
    <cellStyle name="†_58hesr1_Mvana" xfId="1011"/>
    <cellStyle name="†_58hesr1_TÜRKER IK1" xfId="1012"/>
    <cellStyle name="†_58hesr1_YEMEKHES" xfId="1013"/>
    <cellStyle name="†_6-KOSEBHES-YH" xfId="1014"/>
    <cellStyle name="†_ALMANOKUL" xfId="1015"/>
    <cellStyle name="†_ALMANOKUL_Almanhesap" xfId="1016"/>
    <cellStyle name="†_ALMANOKUL_Almanhesap_B?LG?hes" xfId="1017"/>
    <cellStyle name="†_ALMANOKUL_Almanhesap_BİLGİhes" xfId="1018"/>
    <cellStyle name="†_ALMANOKUL_Almanhesap_Biphesap" xfId="1019"/>
    <cellStyle name="†_ALMANOKUL_Almanhesap_cihsec" xfId="1020"/>
    <cellStyle name="†_ALMANOKUL_Almanhesap_FULYAcihaz" xfId="1021"/>
    <cellStyle name="†_ALMANOKUL_Almanhesap_FULYAcihaz-HVZ-R2" xfId="1022"/>
    <cellStyle name="†_ALMANOKUL_Almanhesap_H-Onar-R2" xfId="1023"/>
    <cellStyle name="†_ALMANOKUL_Almanhesap_KBIYIK-IKR" xfId="1024"/>
    <cellStyle name="†_ALMANOKUL_Almanhesap_TÜRKER IK1" xfId="1025"/>
    <cellStyle name="†_ALURAD" xfId="1026"/>
    <cellStyle name="†_ALURADSEC" xfId="1027"/>
    <cellStyle name="†_ALURADSEC_1" xfId="1028"/>
    <cellStyle name="†_ALURADSEC_Kitap2" xfId="1029"/>
    <cellStyle name="†_ALURADSEC_Kitap2_B?LG?hes" xfId="1030"/>
    <cellStyle name="†_ALURADSEC_Kitap2_BİLGİhes" xfId="1031"/>
    <cellStyle name="†_ALURADSEC_Kitap2_Biphesap" xfId="1032"/>
    <cellStyle name="†_ALURADSEC_Kitap2_GUM-IK" xfId="1033"/>
    <cellStyle name="†_ALURADSEC_Kitap2_H-Onar-R2" xfId="1034"/>
    <cellStyle name="†_ALURADSEC_Kitap2_IDARE-CS" xfId="1035"/>
    <cellStyle name="†_ALURADSEC_Kitap2_IDARE-CSf" xfId="1036"/>
    <cellStyle name="†_ALURADSEC_Kitap2_Kapitalhesap" xfId="1037"/>
    <cellStyle name="†_ALURADSEC_Kitap2_Kapitalhesap-hrv" xfId="1038"/>
    <cellStyle name="†_ALURADSEC_Kitap2_Karahanhesap-2" xfId="1039"/>
    <cellStyle name="†_ALURADSEC_Kitap2_KBIYIK-IKR" xfId="1040"/>
    <cellStyle name="†_ALURADSEC_Kitap2_Mvana" xfId="1041"/>
    <cellStyle name="†_ALURADSEC_Kitap2_ozcanhesap" xfId="1042"/>
    <cellStyle name="†_ALURADSEC_Kitap2_TÜRKER IK1" xfId="1043"/>
    <cellStyle name="†_ALURADSEC_Radyator" xfId="1044"/>
    <cellStyle name="†_B?LG?hes" xfId="1045"/>
    <cellStyle name="†_BFShesap" xfId="1046"/>
    <cellStyle name="†_BİLGİhes" xfId="1047"/>
    <cellStyle name="†_Biphesap" xfId="1048"/>
    <cellStyle name="†_Book1" xfId="1049"/>
    <cellStyle name="†_Borcelik" xfId="1050"/>
    <cellStyle name="†_borcihr2" xfId="1051"/>
    <cellStyle name="†_borcihr2_58hesr1" xfId="1052"/>
    <cellStyle name="†_borcihr2_B?LG?hes" xfId="1053"/>
    <cellStyle name="†_borcihr2_BİLGİhes" xfId="1054"/>
    <cellStyle name="†_borcihr2_Biphesap" xfId="1055"/>
    <cellStyle name="†_borcihr2_FULYABoyler" xfId="1056"/>
    <cellStyle name="†_borcihr2_GUM-IK" xfId="1057"/>
    <cellStyle name="†_borcihr2_H-Onar-R2" xfId="1058"/>
    <cellStyle name="†_borcihr2_IDARE-CS" xfId="1059"/>
    <cellStyle name="†_borcihr2_IDARE-CSf" xfId="1060"/>
    <cellStyle name="†_borcihr2_Kapitalhesap" xfId="1061"/>
    <cellStyle name="†_borcihr2_Kapitalhesap-hrv" xfId="1062"/>
    <cellStyle name="†_borcihr2_Karahanhesap-2" xfId="1063"/>
    <cellStyle name="†_borcihr2_KBIYIK-IKR" xfId="1064"/>
    <cellStyle name="†_borcihr2_Mvana" xfId="1065"/>
    <cellStyle name="†_borcihr2_ozcanhesap" xfId="1066"/>
    <cellStyle name="†_borcihr2_Radyator" xfId="1067"/>
    <cellStyle name="†_borcihr2_TÜRKER IK1" xfId="1068"/>
    <cellStyle name="†_Boyler" xfId="1069"/>
    <cellStyle name="†_BOYLER1" xfId="1070"/>
    <cellStyle name="†_CARREFOUR" xfId="1071"/>
    <cellStyle name="†_cihsec" xfId="1072"/>
    <cellStyle name="†_fan coil secimi SON" xfId="1073"/>
    <cellStyle name="†_fan coil secimi SON_B?LG?hes" xfId="1074"/>
    <cellStyle name="†_fan coil secimi SON_BİLGİhes" xfId="1075"/>
    <cellStyle name="†_fan coil secimi SON_Biphesap" xfId="1076"/>
    <cellStyle name="†_fan coil secimi SON_GUM-IK" xfId="1077"/>
    <cellStyle name="†_fan coil secimi SON_H-Onar-R2" xfId="1078"/>
    <cellStyle name="†_fan coil secimi SON_IDARE-CS" xfId="1079"/>
    <cellStyle name="†_fan coil secimi SON_IDARE-CSf" xfId="1080"/>
    <cellStyle name="†_fan coil secimi SON_Kapitalhesap" xfId="1081"/>
    <cellStyle name="†_fan coil secimi SON_Kapitalhesap-hrv" xfId="1082"/>
    <cellStyle name="†_fan coil secimi SON_Karahanhesap-2" xfId="1083"/>
    <cellStyle name="†_fan coil secimi SON_KBIYIK-IKR" xfId="1084"/>
    <cellStyle name="†_fan coil secimi SON_Mvana" xfId="1085"/>
    <cellStyle name="†_fan coil secimi SON_ozcanhesap" xfId="1086"/>
    <cellStyle name="†_fan coil secimi SON_TÜRKER IK1" xfId="1087"/>
    <cellStyle name="†_fc" xfId="1088"/>
    <cellStyle name="†_fctarik" xfId="1089"/>
    <cellStyle name="†_fctarik_ALURAD" xfId="1090"/>
    <cellStyle name="†_fctarik_BFShesap" xfId="1091"/>
    <cellStyle name="†_fctarik_Biphesap" xfId="1092"/>
    <cellStyle name="†_fctarik_fc" xfId="1093"/>
    <cellStyle name="†_fctarik_ISIKAYB" xfId="1094"/>
    <cellStyle name="†_fctarik_Tarimhesap" xfId="1095"/>
    <cellStyle name="†_fctarik_UChesR" xfId="1096"/>
    <cellStyle name="†_FULYAcihaz" xfId="1097"/>
    <cellStyle name="†_FULYAcihaz-HVZ-R2" xfId="1098"/>
    <cellStyle name="†_GUM-IK" xfId="1099"/>
    <cellStyle name="†_GUM-IK_1" xfId="1100"/>
    <cellStyle name="†_GUM-IK_1_GUM-IK" xfId="1101"/>
    <cellStyle name="†_GUM-IK_1_IDARE-CS" xfId="1102"/>
    <cellStyle name="†_GUM-IK_2" xfId="1103"/>
    <cellStyle name="†_GUM-IK_GUM-IK" xfId="1104"/>
    <cellStyle name="†_GUM-IK_IDARE-CS" xfId="1105"/>
    <cellStyle name="†_GUM-IK_IDARE-CSf" xfId="1106"/>
    <cellStyle name="†_GUM-IK_YEMEKHES" xfId="1107"/>
    <cellStyle name="†_Havalan" xfId="1108"/>
    <cellStyle name="†_Havalan_ALURAD" xfId="1109"/>
    <cellStyle name="†_Havalan_BFShesap" xfId="1110"/>
    <cellStyle name="†_Havalan_Biphesap" xfId="1111"/>
    <cellStyle name="†_Havalan_fc" xfId="1112"/>
    <cellStyle name="†_Havalan_ISIKAYB" xfId="1113"/>
    <cellStyle name="†_Havalan_Tarimhesap" xfId="1114"/>
    <cellStyle name="†_Havalan_UChesR" xfId="1115"/>
    <cellStyle name="†_HESAPR2r1" xfId="1116"/>
    <cellStyle name="†_H-Onar-R2" xfId="1117"/>
    <cellStyle name="†_IDARE-CS" xfId="1118"/>
    <cellStyle name="†_IDARE-CSf" xfId="1119"/>
    <cellStyle name="†_ISIKAYB" xfId="1120"/>
    <cellStyle name="†_KANAL HESABI" xfId="1121"/>
    <cellStyle name="†_Kapitalhesap" xfId="1122"/>
    <cellStyle name="†_Kapitalhesap-hrv" xfId="1123"/>
    <cellStyle name="†_Kapitalhesapx" xfId="1124"/>
    <cellStyle name="†_Karahanhesap-2" xfId="1125"/>
    <cellStyle name="†_KBIYIK-IKR" xfId="1126"/>
    <cellStyle name="†_Kitap2" xfId="1127"/>
    <cellStyle name="†_Kitap2_1" xfId="1128"/>
    <cellStyle name="†_Kitap2_B?LG?hes" xfId="1129"/>
    <cellStyle name="†_Kitap2_BİLGİhes" xfId="1130"/>
    <cellStyle name="†_Kitap2_Biphesap" xfId="1131"/>
    <cellStyle name="†_Kitap2_cihsec" xfId="1132"/>
    <cellStyle name="†_Kitap2_FULYAcihaz" xfId="1133"/>
    <cellStyle name="†_Kitap2_FULYAcihaz-HVZ-R2" xfId="1134"/>
    <cellStyle name="†_Kitap2_GUM-IK" xfId="1135"/>
    <cellStyle name="†_Kitap2_H-Onar-R2" xfId="1136"/>
    <cellStyle name="†_Kitap2_IDARE-CS" xfId="1137"/>
    <cellStyle name="†_Kitap2_IDARE-CSf" xfId="1138"/>
    <cellStyle name="†_Kitap2_Kapitalhesapx" xfId="1139"/>
    <cellStyle name="†_Kitap2_Karahanhesap-2" xfId="1140"/>
    <cellStyle name="†_Kitap2_Karahanhesap-2_B?LG?hes" xfId="1141"/>
    <cellStyle name="†_Kitap2_Karahanhesap-2_BİLGİhes" xfId="1142"/>
    <cellStyle name="†_Kitap2_KBIYIK-IKR" xfId="1143"/>
    <cellStyle name="†_Kitap2_Mvana" xfId="1144"/>
    <cellStyle name="†_Kitap2_TÜRKER IK1" xfId="1145"/>
    <cellStyle name="†_Kitap2_YEMEKHES" xfId="1146"/>
    <cellStyle name="†_metraj1" xfId="1147"/>
    <cellStyle name="†_metraj1_B?LG?hes" xfId="1148"/>
    <cellStyle name="†_metraj1_BİLGİhes" xfId="1149"/>
    <cellStyle name="†_metraj1_Biphesap" xfId="1150"/>
    <cellStyle name="†_metraj1_GUM-IK" xfId="1151"/>
    <cellStyle name="†_metraj1_H-Onar-R2" xfId="1152"/>
    <cellStyle name="†_metraj1_IDARE-CS" xfId="1153"/>
    <cellStyle name="†_metraj1_IDARE-CSf" xfId="1154"/>
    <cellStyle name="†_metraj1_Kapitalhesap" xfId="1155"/>
    <cellStyle name="†_metraj1_Kapitalhesap-hrv" xfId="1156"/>
    <cellStyle name="†_metraj1_Karahanhesap-2" xfId="1157"/>
    <cellStyle name="†_metraj1_KBIYIK-IKR" xfId="1158"/>
    <cellStyle name="†_metraj1_Mvana" xfId="1159"/>
    <cellStyle name="†_metraj1_ozcanhesap" xfId="1160"/>
    <cellStyle name="†_metraj1_TÜRKER IK1" xfId="1161"/>
    <cellStyle name="†_Mvana" xfId="1162"/>
    <cellStyle name="†_OF?S-IK" xfId="1163"/>
    <cellStyle name="†_OF?S-IK_YEMEKHES" xfId="1164"/>
    <cellStyle name="†_OFİS-IK" xfId="1165"/>
    <cellStyle name="†_OFİS-IK_YEMEKHES" xfId="1166"/>
    <cellStyle name="†_ozcanhesap" xfId="1167"/>
    <cellStyle name="†_Pakmashes4b" xfId="1168"/>
    <cellStyle name="†_Pakmashes4b_B?LG?hes" xfId="1169"/>
    <cellStyle name="†_Pakmashes4b_BİLGİhes" xfId="1170"/>
    <cellStyle name="†_Pakmashes4b_Biphesap" xfId="1171"/>
    <cellStyle name="†_Pakmashes4b_cihsec" xfId="1172"/>
    <cellStyle name="†_Pakmashes4b_FULYAcihaz" xfId="1173"/>
    <cellStyle name="†_Pakmashes4b_FULYAcihaz-HVZ-R2" xfId="1174"/>
    <cellStyle name="†_Pakmashes4b_GUM-IK" xfId="1175"/>
    <cellStyle name="†_Pakmashes4b_H-Onar-R2" xfId="1176"/>
    <cellStyle name="†_Pakmashes4b_IDARE-CS" xfId="1177"/>
    <cellStyle name="†_Pakmashes4b_IDARE-CSf" xfId="1178"/>
    <cellStyle name="†_Pakmashes4b_Kapitalhesapx" xfId="1179"/>
    <cellStyle name="†_Pakmashes4b_Karahanhesap-2" xfId="1180"/>
    <cellStyle name="†_Pakmashes4b_Karahanhesap-2_B?LG?hes" xfId="1181"/>
    <cellStyle name="†_Pakmashes4b_Karahanhesap-2_BİLGİhes" xfId="1182"/>
    <cellStyle name="†_Pakmashes4b_KBIYIK-IKR" xfId="1183"/>
    <cellStyle name="†_Pakmashes4b_Mvana" xfId="1184"/>
    <cellStyle name="†_Pakmashes4b_TÜRKER IK1" xfId="1185"/>
    <cellStyle name="†_Pakmashes4b_YEMEKHES" xfId="1186"/>
    <cellStyle name="†_Pakmaslak" xfId="1187"/>
    <cellStyle name="†_Pakmaslak_B?LG?hes" xfId="1188"/>
    <cellStyle name="†_Pakmaslak_BİLGİhes" xfId="1189"/>
    <cellStyle name="†_Pakmaslak_Biphesap" xfId="1190"/>
    <cellStyle name="†_Pakmaslak_GUM-IK" xfId="1191"/>
    <cellStyle name="†_Pakmaslak_H-Onar-R2" xfId="1192"/>
    <cellStyle name="†_Pakmaslak_IDARE-CS" xfId="1193"/>
    <cellStyle name="†_Pakmaslak_IDARE-CSf" xfId="1194"/>
    <cellStyle name="†_Pakmaslak_Kapitalhesap" xfId="1195"/>
    <cellStyle name="†_Pakmaslak_Kapitalhesap-hrv" xfId="1196"/>
    <cellStyle name="†_Pakmaslak_Karahanhesap-2" xfId="1197"/>
    <cellStyle name="†_Pakmaslak_KBIYIK-IKR" xfId="1198"/>
    <cellStyle name="†_Pakmaslak_Mvana" xfId="1199"/>
    <cellStyle name="†_Pakmaslak_ozcanhesap" xfId="1200"/>
    <cellStyle name="†_Pakmaslak_TÜRKER IK1" xfId="1201"/>
    <cellStyle name="†_Radyator" xfId="1202"/>
    <cellStyle name="†_Romar" xfId="1203"/>
    <cellStyle name="†_Romar_6-KOSEBHES-YH" xfId="1204"/>
    <cellStyle name="†_Romar_B?LG?hes" xfId="1205"/>
    <cellStyle name="†_Romar_B?LG?hesT" xfId="1206"/>
    <cellStyle name="†_Romar_BİLGİhes" xfId="1207"/>
    <cellStyle name="†_Romar_BİLGİhesT" xfId="1208"/>
    <cellStyle name="†_Romar_Biphesap" xfId="1209"/>
    <cellStyle name="†_Romar_CIHAZ-EVY-R3" xfId="1210"/>
    <cellStyle name="†_Romar_cihsec" xfId="1211"/>
    <cellStyle name="†_Romar_FULYABoyler" xfId="1212"/>
    <cellStyle name="†_Romar_FULYABoyler_B?LG?hes" xfId="1213"/>
    <cellStyle name="†_Romar_FULYABoyler_BİLGİhes" xfId="1214"/>
    <cellStyle name="†_Romar_FULYAcihaz" xfId="1215"/>
    <cellStyle name="†_Romar_FULYAcihaz-HVZ-R2" xfId="1216"/>
    <cellStyle name="†_Romar_H-Onar-R2" xfId="1217"/>
    <cellStyle name="†_Romar_ISIKAYB" xfId="1218"/>
    <cellStyle name="†_Romar_Kapitalhesap" xfId="1219"/>
    <cellStyle name="†_Romar_Kapitalhesapx" xfId="1220"/>
    <cellStyle name="†_Romar_KBIYIK-IKR" xfId="1221"/>
    <cellStyle name="†_Romar_Kitap2" xfId="1222"/>
    <cellStyle name="†_Romar_Mvana" xfId="1223"/>
    <cellStyle name="†_Romar_TÜRKER IK1" xfId="1224"/>
    <cellStyle name="†_Romar_UChesR" xfId="1225"/>
    <cellStyle name="†_Romar_UChesR-HRV-R1" xfId="1226"/>
    <cellStyle name="†_Rover metraj" xfId="1227"/>
    <cellStyle name="†_Tarimhesap" xfId="1228"/>
    <cellStyle name="†_TÜRKER IK1" xfId="1229"/>
    <cellStyle name="†_UChesR" xfId="1230"/>
    <cellStyle name="†_yemek-IK" xfId="1231"/>
    <cellStyle name="†_yemek-IK_YEMEKHES" xfId="1232"/>
    <cellStyle name="†_Yimpas-otel" xfId="1233"/>
    <cellStyle name="†_Y-otelhes" xfId="1234"/>
    <cellStyle name="†_Y-otelhes_B?LG?hes" xfId="1235"/>
    <cellStyle name="†_Y-otelhes_BİLGİhes" xfId="1236"/>
    <cellStyle name="†_Y-otelhes_Biphesap" xfId="1237"/>
    <cellStyle name="†_Y-otelhes_cihsec" xfId="1238"/>
    <cellStyle name="†_Y-otelhes_FULYAcihaz" xfId="1239"/>
    <cellStyle name="†_Y-otelhes_FULYAcihaz-HVZ-R2" xfId="1240"/>
    <cellStyle name="†_Y-otelhes_H-Onar-R2" xfId="1241"/>
    <cellStyle name="†_Y-otelhes_KBIYIK-IKR" xfId="1242"/>
    <cellStyle name="†_Y-otelhes_Mvana" xfId="1243"/>
    <cellStyle name="†_Y-otelhes_TÜRKER IK1" xfId="1244"/>
    <cellStyle name="‡" xfId="1245"/>
    <cellStyle name="‡ 1" xfId="1246"/>
    <cellStyle name="‡_58.PARSEL" xfId="1247"/>
    <cellStyle name="‡_58hesr1" xfId="1248"/>
    <cellStyle name="‡_58hesr1_B?LG?hes" xfId="1249"/>
    <cellStyle name="‡_58hesr1_BİLGİhes" xfId="1250"/>
    <cellStyle name="‡_58hesr1_Biphesap" xfId="1251"/>
    <cellStyle name="‡_58hesr1_cihsec" xfId="1252"/>
    <cellStyle name="‡_58hesr1_FULYAcihaz" xfId="1253"/>
    <cellStyle name="‡_58hesr1_FULYAcihaz-HVZ-R2" xfId="1254"/>
    <cellStyle name="‡_58hesr1_H-Onar-R2" xfId="1255"/>
    <cellStyle name="‡_58hesr1_KBIYIK-IKR" xfId="1256"/>
    <cellStyle name="‡_58hesr1_Mvana" xfId="1257"/>
    <cellStyle name="‡_58hesr1_TÜRKER IK1" xfId="1258"/>
    <cellStyle name="‡_58hesr1_YEMEKHES" xfId="1259"/>
    <cellStyle name="‡_6-KOSEBHES-YH" xfId="1260"/>
    <cellStyle name="‡_ALMANOKUL" xfId="1261"/>
    <cellStyle name="‡_ALMANOKUL_Almanhesap" xfId="1262"/>
    <cellStyle name="‡_ALMANOKUL_Almanhesap_B?LG?hes" xfId="1263"/>
    <cellStyle name="‡_ALMANOKUL_Almanhesap_BİLGİhes" xfId="1264"/>
    <cellStyle name="‡_ALMANOKUL_Almanhesap_Biphesap" xfId="1265"/>
    <cellStyle name="‡_ALMANOKUL_Almanhesap_cihsec" xfId="1266"/>
    <cellStyle name="‡_ALMANOKUL_Almanhesap_FULYAcihaz" xfId="1267"/>
    <cellStyle name="‡_ALMANOKUL_Almanhesap_FULYAcihaz-HVZ-R2" xfId="1268"/>
    <cellStyle name="‡_ALMANOKUL_Almanhesap_H-Onar-R2" xfId="1269"/>
    <cellStyle name="‡_ALMANOKUL_Almanhesap_KBIYIK-IKR" xfId="1270"/>
    <cellStyle name="‡_ALMANOKUL_Almanhesap_TÜRKER IK1" xfId="1271"/>
    <cellStyle name="‡_ALURAD" xfId="1272"/>
    <cellStyle name="‡_ALURADSEC" xfId="1273"/>
    <cellStyle name="‡_ALURADSEC_1" xfId="1274"/>
    <cellStyle name="‡_ALURADSEC_Kitap2" xfId="1275"/>
    <cellStyle name="‡_ALURADSEC_Kitap2_B?LG?hes" xfId="1276"/>
    <cellStyle name="‡_ALURADSEC_Kitap2_BİLGİhes" xfId="1277"/>
    <cellStyle name="‡_ALURADSEC_Kitap2_Biphesap" xfId="1278"/>
    <cellStyle name="‡_ALURADSEC_Kitap2_GUM-IK" xfId="1279"/>
    <cellStyle name="‡_ALURADSEC_Kitap2_H-Onar-R2" xfId="1280"/>
    <cellStyle name="‡_ALURADSEC_Kitap2_IDARE-CS" xfId="1281"/>
    <cellStyle name="‡_ALURADSEC_Kitap2_IDARE-CSf" xfId="1282"/>
    <cellStyle name="‡_ALURADSEC_Kitap2_Kapitalhesap" xfId="1283"/>
    <cellStyle name="‡_ALURADSEC_Kitap2_Kapitalhesap-hrv" xfId="1284"/>
    <cellStyle name="‡_ALURADSEC_Kitap2_Karahanhesap-2" xfId="1285"/>
    <cellStyle name="‡_ALURADSEC_Kitap2_KBIYIK-IKR" xfId="1286"/>
    <cellStyle name="‡_ALURADSEC_Kitap2_Mvana" xfId="1287"/>
    <cellStyle name="‡_ALURADSEC_Kitap2_ozcanhesap" xfId="1288"/>
    <cellStyle name="‡_ALURADSEC_Kitap2_TÜRKER IK1" xfId="1289"/>
    <cellStyle name="‡_ALURADSEC_Radyator" xfId="1290"/>
    <cellStyle name="‡_B?LG?hes" xfId="1291"/>
    <cellStyle name="‡_BFShesap" xfId="1292"/>
    <cellStyle name="‡_BİLGİhes" xfId="1293"/>
    <cellStyle name="‡_Biphesap" xfId="1294"/>
    <cellStyle name="‡_Book1" xfId="1295"/>
    <cellStyle name="‡_Borcelik" xfId="1296"/>
    <cellStyle name="‡_borcihr2" xfId="1297"/>
    <cellStyle name="‡_borcihr2_58hesr1" xfId="1298"/>
    <cellStyle name="‡_borcihr2_B?LG?hes" xfId="1299"/>
    <cellStyle name="‡_borcihr2_BİLGİhes" xfId="1300"/>
    <cellStyle name="‡_borcihr2_Biphesap" xfId="1301"/>
    <cellStyle name="‡_borcihr2_FULYABoyler" xfId="1302"/>
    <cellStyle name="‡_borcihr2_GUM-IK" xfId="1303"/>
    <cellStyle name="‡_borcihr2_H-Onar-R2" xfId="1304"/>
    <cellStyle name="‡_borcihr2_IDARE-CS" xfId="1305"/>
    <cellStyle name="‡_borcihr2_IDARE-CSf" xfId="1306"/>
    <cellStyle name="‡_borcihr2_Kapitalhesap" xfId="1307"/>
    <cellStyle name="‡_borcihr2_Kapitalhesap-hrv" xfId="1308"/>
    <cellStyle name="‡_borcihr2_Karahanhesap-2" xfId="1309"/>
    <cellStyle name="‡_borcihr2_KBIYIK-IKR" xfId="1310"/>
    <cellStyle name="‡_borcihr2_Mvana" xfId="1311"/>
    <cellStyle name="‡_borcihr2_ozcanhesap" xfId="1312"/>
    <cellStyle name="‡_borcihr2_Radyator" xfId="1313"/>
    <cellStyle name="‡_borcihr2_TÜRKER IK1" xfId="1314"/>
    <cellStyle name="‡_Boyler" xfId="1315"/>
    <cellStyle name="‡_BOYLER1" xfId="1316"/>
    <cellStyle name="‡_CARREFOUR" xfId="1317"/>
    <cellStyle name="‡_cihsec" xfId="1318"/>
    <cellStyle name="‡_fan coil secimi SON" xfId="1319"/>
    <cellStyle name="‡_fan coil secimi SON_B?LG?hes" xfId="1320"/>
    <cellStyle name="‡_fan coil secimi SON_BİLGİhes" xfId="1321"/>
    <cellStyle name="‡_fan coil secimi SON_Biphesap" xfId="1322"/>
    <cellStyle name="‡_fan coil secimi SON_GUM-IK" xfId="1323"/>
    <cellStyle name="‡_fan coil secimi SON_H-Onar-R2" xfId="1324"/>
    <cellStyle name="‡_fan coil secimi SON_IDARE-CS" xfId="1325"/>
    <cellStyle name="‡_fan coil secimi SON_IDARE-CSf" xfId="1326"/>
    <cellStyle name="‡_fan coil secimi SON_Kapitalhesap" xfId="1327"/>
    <cellStyle name="‡_fan coil secimi SON_Kapitalhesap-hrv" xfId="1328"/>
    <cellStyle name="‡_fan coil secimi SON_Karahanhesap-2" xfId="1329"/>
    <cellStyle name="‡_fan coil secimi SON_KBIYIK-IKR" xfId="1330"/>
    <cellStyle name="‡_fan coil secimi SON_Mvana" xfId="1331"/>
    <cellStyle name="‡_fan coil secimi SON_ozcanhesap" xfId="1332"/>
    <cellStyle name="‡_fan coil secimi SON_TÜRKER IK1" xfId="1333"/>
    <cellStyle name="‡_fc" xfId="1334"/>
    <cellStyle name="‡_fctarik" xfId="1335"/>
    <cellStyle name="‡_fctarik_ALURAD" xfId="1336"/>
    <cellStyle name="‡_fctarik_BFShesap" xfId="1337"/>
    <cellStyle name="‡_fctarik_Biphesap" xfId="1338"/>
    <cellStyle name="‡_fctarik_fc" xfId="1339"/>
    <cellStyle name="‡_fctarik_ISIKAYB" xfId="1340"/>
    <cellStyle name="‡_fctarik_Tarimhesap" xfId="1341"/>
    <cellStyle name="‡_fctarik_UChesR" xfId="1342"/>
    <cellStyle name="‡_FULYABoyler" xfId="1343"/>
    <cellStyle name="‡_FULYAcihaz" xfId="1344"/>
    <cellStyle name="‡_FULYAcihaz-HVZ-R2" xfId="1345"/>
    <cellStyle name="‡_GUM-IK" xfId="1346"/>
    <cellStyle name="‡_GUM-IK_1" xfId="1347"/>
    <cellStyle name="‡_GUM-IK_1_GUM-IK" xfId="1348"/>
    <cellStyle name="‡_GUM-IK_1_IDARE-CS" xfId="1349"/>
    <cellStyle name="‡_GUM-IK_2" xfId="1350"/>
    <cellStyle name="‡_GUM-IK_GUM-IK" xfId="1351"/>
    <cellStyle name="‡_GUM-IK_IDARE-CS" xfId="1352"/>
    <cellStyle name="‡_GUM-IK_IDARE-CSf" xfId="1353"/>
    <cellStyle name="‡_GUM-IK_YEMEKHES" xfId="1354"/>
    <cellStyle name="‡_HESAPR2r1" xfId="1355"/>
    <cellStyle name="‡_H-Onar-R2" xfId="1356"/>
    <cellStyle name="‡_IDARE-CS" xfId="1357"/>
    <cellStyle name="‡_IDARE-CSf" xfId="1358"/>
    <cellStyle name="‡_ISIKAYB" xfId="1359"/>
    <cellStyle name="‡_KANAL HESABI" xfId="1360"/>
    <cellStyle name="‡_Kapitalhesap" xfId="1361"/>
    <cellStyle name="‡_Kapitalhesap-hrv" xfId="1362"/>
    <cellStyle name="‡_Kapitalhesapx" xfId="1363"/>
    <cellStyle name="‡_KBIYIK-IKR" xfId="1364"/>
    <cellStyle name="‡_Kitap2" xfId="1365"/>
    <cellStyle name="‡_Kitap2_1" xfId="1366"/>
    <cellStyle name="‡_Kitap2_B?LG?hes" xfId="1367"/>
    <cellStyle name="‡_Kitap2_BİLGİhes" xfId="1368"/>
    <cellStyle name="‡_Kitap2_Biphesap" xfId="1369"/>
    <cellStyle name="‡_Kitap2_cihsec" xfId="1370"/>
    <cellStyle name="‡_Kitap2_FULYAcihaz" xfId="1371"/>
    <cellStyle name="‡_Kitap2_FULYAcihaz-HVZ-R2" xfId="1372"/>
    <cellStyle name="‡_Kitap2_GUM-IK" xfId="1373"/>
    <cellStyle name="‡_Kitap2_H-Onar-R2" xfId="1374"/>
    <cellStyle name="‡_Kitap2_IDARE-CS" xfId="1375"/>
    <cellStyle name="‡_Kitap2_IDARE-CSf" xfId="1376"/>
    <cellStyle name="‡_Kitap2_Kapitalhesapx" xfId="1377"/>
    <cellStyle name="‡_Kitap2_Karahanhesap-2" xfId="1378"/>
    <cellStyle name="‡_Kitap2_Karahanhesap-2_B?LG?hes" xfId="1379"/>
    <cellStyle name="‡_Kitap2_Karahanhesap-2_BİLGİhes" xfId="1380"/>
    <cellStyle name="‡_Kitap2_KBIYIK-IKR" xfId="1381"/>
    <cellStyle name="‡_Kitap2_Mvana" xfId="1382"/>
    <cellStyle name="‡_Kitap2_TÜRKER IK1" xfId="1383"/>
    <cellStyle name="‡_Kitap2_YEMEKHES" xfId="1384"/>
    <cellStyle name="‡_metraj1" xfId="1385"/>
    <cellStyle name="‡_metraj1_B?LG?hes" xfId="1386"/>
    <cellStyle name="‡_metraj1_BİLGİhes" xfId="1387"/>
    <cellStyle name="‡_metraj1_Biphesap" xfId="1388"/>
    <cellStyle name="‡_metraj1_GUM-IK" xfId="1389"/>
    <cellStyle name="‡_metraj1_H-Onar-R2" xfId="1390"/>
    <cellStyle name="‡_metraj1_IDARE-CS" xfId="1391"/>
    <cellStyle name="‡_metraj1_IDARE-CSf" xfId="1392"/>
    <cellStyle name="‡_metraj1_Kapitalhesap" xfId="1393"/>
    <cellStyle name="‡_metraj1_Kapitalhesap-hrv" xfId="1394"/>
    <cellStyle name="‡_metraj1_Karahanhesap-2" xfId="1395"/>
    <cellStyle name="‡_metraj1_KBIYIK-IKR" xfId="1396"/>
    <cellStyle name="‡_metraj1_Mvana" xfId="1397"/>
    <cellStyle name="‡_metraj1_ozcanhesap" xfId="1398"/>
    <cellStyle name="‡_metraj1_TÜRKER IK1" xfId="1399"/>
    <cellStyle name="‡_Mvana" xfId="1400"/>
    <cellStyle name="‡_OF?S-IK" xfId="1401"/>
    <cellStyle name="‡_OF?S-IK_YEMEKHES" xfId="1402"/>
    <cellStyle name="‡_OFİS-IK" xfId="1403"/>
    <cellStyle name="‡_OFİS-IK_YEMEKHES" xfId="1404"/>
    <cellStyle name="‡_ozcanhesap" xfId="1405"/>
    <cellStyle name="‡_Pakmashes4b" xfId="1406"/>
    <cellStyle name="‡_Pakmashes4b_B?LG?hes" xfId="1407"/>
    <cellStyle name="‡_Pakmashes4b_BİLGİhes" xfId="1408"/>
    <cellStyle name="‡_Pakmashes4b_Biphesap" xfId="1409"/>
    <cellStyle name="‡_Pakmashes4b_cihsec" xfId="1410"/>
    <cellStyle name="‡_Pakmashes4b_FULYAcihaz" xfId="1411"/>
    <cellStyle name="‡_Pakmashes4b_FULYAcihaz-HVZ-R2" xfId="1412"/>
    <cellStyle name="‡_Pakmashes4b_GUM-IK" xfId="1413"/>
    <cellStyle name="‡_Pakmashes4b_H-Onar-R2" xfId="1414"/>
    <cellStyle name="‡_Pakmashes4b_IDARE-CS" xfId="1415"/>
    <cellStyle name="‡_Pakmashes4b_IDARE-CSf" xfId="1416"/>
    <cellStyle name="‡_Pakmashes4b_Kapitalhesapx" xfId="1417"/>
    <cellStyle name="‡_Pakmashes4b_Karahanhesap-2" xfId="1418"/>
    <cellStyle name="‡_Pakmashes4b_Karahanhesap-2_B?LG?hes" xfId="1419"/>
    <cellStyle name="‡_Pakmashes4b_Karahanhesap-2_BİLGİhes" xfId="1420"/>
    <cellStyle name="‡_Pakmashes4b_KBIYIK-IKR" xfId="1421"/>
    <cellStyle name="‡_Pakmashes4b_Mvana" xfId="1422"/>
    <cellStyle name="‡_Pakmashes4b_TÜRKER IK1" xfId="1423"/>
    <cellStyle name="‡_Pakmashes4b_YEMEKHES" xfId="1424"/>
    <cellStyle name="‡_Pakmaslak" xfId="1425"/>
    <cellStyle name="‡_Pakmaslak_B?LG?hes" xfId="1426"/>
    <cellStyle name="‡_Pakmaslak_BİLGİhes" xfId="1427"/>
    <cellStyle name="‡_Pakmaslak_Biphesap" xfId="1428"/>
    <cellStyle name="‡_Pakmaslak_GUM-IK" xfId="1429"/>
    <cellStyle name="‡_Pakmaslak_H-Onar-R2" xfId="1430"/>
    <cellStyle name="‡_Pakmaslak_IDARE-CS" xfId="1431"/>
    <cellStyle name="‡_Pakmaslak_IDARE-CSf" xfId="1432"/>
    <cellStyle name="‡_Pakmaslak_Kapitalhesap" xfId="1433"/>
    <cellStyle name="‡_Pakmaslak_Kapitalhesap-hrv" xfId="1434"/>
    <cellStyle name="‡_Pakmaslak_Karahanhesap-2" xfId="1435"/>
    <cellStyle name="‡_Pakmaslak_KBIYIK-IKR" xfId="1436"/>
    <cellStyle name="‡_Pakmaslak_Mvana" xfId="1437"/>
    <cellStyle name="‡_Pakmaslak_ozcanhesap" xfId="1438"/>
    <cellStyle name="‡_Pakmaslak_TÜRKER IK1" xfId="1439"/>
    <cellStyle name="‡_Radyator" xfId="1440"/>
    <cellStyle name="‡_Romar" xfId="1441"/>
    <cellStyle name="‡_Romar_6-KOSEBHES-YH" xfId="1442"/>
    <cellStyle name="‡_Romar_B?LG?hes" xfId="1443"/>
    <cellStyle name="‡_Romar_B?LG?hesT" xfId="1444"/>
    <cellStyle name="‡_Romar_BİLGİhes" xfId="1445"/>
    <cellStyle name="‡_Romar_BİLGİhesT" xfId="1446"/>
    <cellStyle name="‡_Romar_Biphesap" xfId="1447"/>
    <cellStyle name="‡_Romar_CIHAZ-EVY-R3" xfId="1448"/>
    <cellStyle name="‡_Romar_cihsec" xfId="1449"/>
    <cellStyle name="‡_Romar_FULYABoyler" xfId="1450"/>
    <cellStyle name="‡_Romar_FULYABoyler_B?LG?hes" xfId="1451"/>
    <cellStyle name="‡_Romar_FULYABoyler_BİLGİhes" xfId="1452"/>
    <cellStyle name="‡_Romar_FULYAcihaz" xfId="1453"/>
    <cellStyle name="‡_Romar_FULYAcihaz-HVZ-R2" xfId="1454"/>
    <cellStyle name="‡_Romar_H-Onar-R2" xfId="1455"/>
    <cellStyle name="‡_Romar_ISIKAYB" xfId="1456"/>
    <cellStyle name="‡_Romar_Kapitalhesap" xfId="1457"/>
    <cellStyle name="‡_Romar_Kapitalhesapx" xfId="1458"/>
    <cellStyle name="‡_Romar_KBIYIK-IKR" xfId="1459"/>
    <cellStyle name="‡_Romar_Kitap2" xfId="1460"/>
    <cellStyle name="‡_Romar_Mvana" xfId="1461"/>
    <cellStyle name="‡_Romar_TÜRKER IK1" xfId="1462"/>
    <cellStyle name="‡_Romar_UChesR" xfId="1463"/>
    <cellStyle name="‡_Romar_UChesR-HRV-R1" xfId="1464"/>
    <cellStyle name="‡_Rover metraj" xfId="1465"/>
    <cellStyle name="‡_Tarimhesap" xfId="1466"/>
    <cellStyle name="‡_TÜRKER IK1" xfId="1467"/>
    <cellStyle name="‡_UChesR" xfId="1468"/>
    <cellStyle name="‡_yemek-IK" xfId="1469"/>
    <cellStyle name="‡_yemek-IK_YEMEKHES" xfId="1470"/>
    <cellStyle name="‡_Yimpas-otel" xfId="1471"/>
    <cellStyle name="‡_Y-otelhes" xfId="1472"/>
    <cellStyle name="‡_Y-otelhes_B?LG?hes" xfId="1473"/>
    <cellStyle name="‡_Y-otelhes_BİLGİhes" xfId="1474"/>
    <cellStyle name="‡_Y-otelhes_Biphesap" xfId="1475"/>
    <cellStyle name="‡_Y-otelhes_cihsec" xfId="1476"/>
    <cellStyle name="‡_Y-otelhes_FULYAcihaz" xfId="1477"/>
    <cellStyle name="‡_Y-otelhes_FULYAcihaz-HVZ-R2" xfId="1478"/>
    <cellStyle name="‡_Y-otelhes_H-Onar-R2" xfId="1479"/>
    <cellStyle name="‡_Y-otelhes_KBIYIK-IKR" xfId="1480"/>
    <cellStyle name="‡_Y-otelhes_Mvana" xfId="1481"/>
    <cellStyle name="‡_Y-otelhes_TÜRKER IK1" xfId="1482"/>
    <cellStyle name="" xfId="1483"/>
    <cellStyle name="" xfId="1484"/>
    <cellStyle name="" xfId="1485"/>
    <cellStyle name="" xfId="1486"/>
    <cellStyle name="" xfId="1487"/>
    <cellStyle name="" xfId="1488"/>
    <cellStyle name="" xfId="1489"/>
    <cellStyle name="" xfId="1490"/>
    <cellStyle name="_58.PARSEL" xfId="1491"/>
    <cellStyle name="_58.PARSEL" xfId="1492"/>
    <cellStyle name="_58hesr1" xfId="1493"/>
    <cellStyle name="_58hesr1" xfId="1494"/>
    <cellStyle name="_58hesr1_B?LG?hes" xfId="1495"/>
    <cellStyle name="_58hesr1_BİLGİhes" xfId="1496"/>
    <cellStyle name="_58hesr1_Biphesap" xfId="1497"/>
    <cellStyle name="_58hesr1_cihsec" xfId="1498"/>
    <cellStyle name="_58hesr1_FULYAcihaz" xfId="1499"/>
    <cellStyle name="_58hesr1_FULYAcihaz-HVZ-R2" xfId="1500"/>
    <cellStyle name="_58hesr1_H-Onar-R2" xfId="1501"/>
    <cellStyle name="_58hesr1_KBIYIK-IKR" xfId="1502"/>
    <cellStyle name="_58hesr1_Mvana" xfId="1503"/>
    <cellStyle name="_58hesr1_TÜRKER IK1" xfId="1504"/>
    <cellStyle name="_58hesr1_YEMEKHES" xfId="1505"/>
    <cellStyle name="_5-KOSEBIY-B" xfId="1506"/>
    <cellStyle name="_6.7-YAK" xfId="1507"/>
    <cellStyle name="_6-KOSEBHES-YH" xfId="1508"/>
    <cellStyle name="_6-KOSEBHES-YH" xfId="1509"/>
    <cellStyle name="_A TİPİ ÖMERLİ" xfId="1510"/>
    <cellStyle name="_ALMANOKUL" xfId="1511"/>
    <cellStyle name="_ALMANOKUL_Almanhesap" xfId="1512"/>
    <cellStyle name="_ALMANOKUL_Almanhesap_B?LG?hes" xfId="1513"/>
    <cellStyle name="_ALMANOKUL_Almanhesap_BİLGİhes" xfId="1514"/>
    <cellStyle name="_ALMANOKUL_Almanhesap_Biphesap" xfId="1515"/>
    <cellStyle name="_ALMANOKUL_Almanhesap_cihsec" xfId="1516"/>
    <cellStyle name="_ALMANOKUL_Almanhesap_FULYAcihaz" xfId="1517"/>
    <cellStyle name="_ALMANOKUL_Almanhesap_FULYAcihaz-HVZ-R2" xfId="1518"/>
    <cellStyle name="_ALMANOKUL_Almanhesap_H-Onar-R2" xfId="1519"/>
    <cellStyle name="_ALMANOKUL_Almanhesap_KBIYIK-IKR" xfId="1520"/>
    <cellStyle name="_ALMANOKUL_Almanhesap_TÜRKER IK1" xfId="1521"/>
    <cellStyle name="_ALURAD" xfId="1522"/>
    <cellStyle name="_ALURAD" xfId="1523"/>
    <cellStyle name="_ALURADSEC" xfId="1524"/>
    <cellStyle name="_ALURADSEC" xfId="1525"/>
    <cellStyle name="_ALURADSEC_1" xfId="1526"/>
    <cellStyle name="_ALURADSEC_Kitap2" xfId="1527"/>
    <cellStyle name="_ALURADSEC_Kitap2_B?LG?hes" xfId="1528"/>
    <cellStyle name="_ALURADSEC_Kitap2_BİLGİhes" xfId="1529"/>
    <cellStyle name="_ALURADSEC_Kitap2_Biphesap" xfId="1530"/>
    <cellStyle name="_ALURADSEC_Kitap2_GUM-IK" xfId="1531"/>
    <cellStyle name="_ALURADSEC_Kitap2_H-Onar-R2" xfId="1532"/>
    <cellStyle name="_ALURADSEC_Kitap2_IDARE-CS" xfId="1533"/>
    <cellStyle name="_ALURADSEC_Kitap2_IDARE-CSf" xfId="1534"/>
    <cellStyle name="_ALURADSEC_Kitap2_Kapitalhesap" xfId="1535"/>
    <cellStyle name="_ALURADSEC_Kitap2_Kapitalhesap-hrv" xfId="1536"/>
    <cellStyle name="_ALURADSEC_Kitap2_Karahanhesap-2" xfId="1537"/>
    <cellStyle name="_ALURADSEC_Kitap2_KBIYIK-IKR" xfId="1538"/>
    <cellStyle name="_ALURADSEC_Kitap2_Mvana" xfId="1539"/>
    <cellStyle name="_ALURADSEC_Kitap2_ozcanhesap" xfId="1540"/>
    <cellStyle name="_ALURADSEC_Kitap2_TÜRKER IK1" xfId="1541"/>
    <cellStyle name="_ALURADSEC_Radyator" xfId="1542"/>
    <cellStyle name="_asfhesapr2" xfId="1543"/>
    <cellStyle name="_Atelyekesif" xfId="1544"/>
    <cellStyle name="_B?LG?hes" xfId="1545"/>
    <cellStyle name="_Backup of 58hesr1" xfId="1546"/>
    <cellStyle name="_BBOKUL-IY" xfId="1547"/>
    <cellStyle name="_BFShesap" xfId="1548"/>
    <cellStyle name="_BFShesap" xfId="1549"/>
    <cellStyle name="_BIP-IY" xfId="1550"/>
    <cellStyle name="_BİLGİhes" xfId="1551"/>
    <cellStyle name="_BİLGİhesT" xfId="1552"/>
    <cellStyle name="_BİLGİ-VRV-YD" xfId="1553"/>
    <cellStyle name="_bingolhes95" xfId="1554"/>
    <cellStyle name="_Biphesap" xfId="1555"/>
    <cellStyle name="_Biphesap" xfId="1556"/>
    <cellStyle name="_Book1" xfId="1557"/>
    <cellStyle name="_Borcelik" xfId="1558"/>
    <cellStyle name="_borcihr2" xfId="1559"/>
    <cellStyle name="_borcihr2" xfId="1560"/>
    <cellStyle name="_borcihr2_1" xfId="1561"/>
    <cellStyle name="_borcihr2_58hesr1" xfId="1562"/>
    <cellStyle name="_borcihr2_B?LG?hes" xfId="1563"/>
    <cellStyle name="_borcihr2_BİLGİhes" xfId="1564"/>
    <cellStyle name="_borcihr2_BİLGİhesT" xfId="1565"/>
    <cellStyle name="_borcihr2_Biphesap" xfId="1566"/>
    <cellStyle name="_borcihr2_CIHAZ-EVY-R3" xfId="1567"/>
    <cellStyle name="_borcihr2_FULYABoyler" xfId="1568"/>
    <cellStyle name="_borcihr2_GUM-IK" xfId="1569"/>
    <cellStyle name="_borcihr2_Hesap2000-1" xfId="1570"/>
    <cellStyle name="_borcihr2_H-Onar-R2" xfId="1571"/>
    <cellStyle name="_borcihr2_IDARE-CS" xfId="1572"/>
    <cellStyle name="_borcihr2_IDARE-CSf" xfId="1573"/>
    <cellStyle name="_borcihr2_Kapitalhesap" xfId="1574"/>
    <cellStyle name="_borcihr2_Kapitalhesap-hrv" xfId="1575"/>
    <cellStyle name="_borcihr2_Karahanhesap-2" xfId="1576"/>
    <cellStyle name="_borcihr2_KBIYIK-IKR" xfId="1577"/>
    <cellStyle name="_borcihr2_Mvana" xfId="1578"/>
    <cellStyle name="_borcihr2_ozcanhesap" xfId="1579"/>
    <cellStyle name="_borcihr2_Radyator" xfId="1580"/>
    <cellStyle name="_borcihr2_TÜRKER IK1" xfId="1581"/>
    <cellStyle name="_borcihr2_UChesR" xfId="1582"/>
    <cellStyle name="_borcihr2_UChesR-HRV-R1" xfId="1583"/>
    <cellStyle name="_BORU HESABI" xfId="1584"/>
    <cellStyle name="_Boyler" xfId="1585"/>
    <cellStyle name="_Boyler" xfId="1586"/>
    <cellStyle name="_BOYLER1" xfId="1587"/>
    <cellStyle name="_BOYLER1" xfId="1588"/>
    <cellStyle name="_CARREFOUR" xfId="1589"/>
    <cellStyle name="_CIHAZ-EVY-R3" xfId="1590"/>
    <cellStyle name="_CINILI-ENG" xfId="1591"/>
    <cellStyle name="_cihsec" xfId="1592"/>
    <cellStyle name="_Compact-IY" xfId="1593"/>
    <cellStyle name="_dogalgaz" xfId="1594"/>
    <cellStyle name="_Ebora-IY" xfId="1595"/>
    <cellStyle name="_ERSİN-EVRV" xfId="1596"/>
    <cellStyle name="_fan coil secimi SON" xfId="1597"/>
    <cellStyle name="_fan coil secimi SON_B?LG?hes" xfId="1598"/>
    <cellStyle name="_fan coil secimi SON_BİLGİhes" xfId="1599"/>
    <cellStyle name="_fan coil secimi SON_Biphesap" xfId="1600"/>
    <cellStyle name="_fan coil secimi SON_GUM-IK" xfId="1601"/>
    <cellStyle name="_fan coil secimi SON_H-Onar-R2" xfId="1602"/>
    <cellStyle name="_fan coil secimi SON_IDARE-CS" xfId="1603"/>
    <cellStyle name="_fan coil secimi SON_IDARE-CSf" xfId="1604"/>
    <cellStyle name="_fan coil secimi SON_Kapitalhesap" xfId="1605"/>
    <cellStyle name="_fan coil secimi SON_Kapitalhesap-hrv" xfId="1606"/>
    <cellStyle name="_fan coil secimi SON_Karahanhesap-2" xfId="1607"/>
    <cellStyle name="_fan coil secimi SON_KBIYIK-IKR" xfId="1608"/>
    <cellStyle name="_fan coil secimi SON_Mvana" xfId="1609"/>
    <cellStyle name="_fan coil secimi SON_ozcanhesap" xfId="1610"/>
    <cellStyle name="_fan coil secimi SON_TÜRKER IK1" xfId="1611"/>
    <cellStyle name="_fc" xfId="1612"/>
    <cellStyle name="_fc" xfId="1613"/>
    <cellStyle name="_fctarik" xfId="1614"/>
    <cellStyle name="_FULYAcihaz" xfId="1615"/>
    <cellStyle name="_FULYAcihaz-HVZ-R2" xfId="1616"/>
    <cellStyle name="_Goksuhes" xfId="1617"/>
    <cellStyle name="_Goksuhes_1" xfId="1618"/>
    <cellStyle name="_GOSB-VRV" xfId="1619"/>
    <cellStyle name="_GUM-IK" xfId="1620"/>
    <cellStyle name="_GUM-IK" xfId="1621"/>
    <cellStyle name="_GUM-IK_1" xfId="1622"/>
    <cellStyle name="_GUM-IK_1_GUM-IK" xfId="1623"/>
    <cellStyle name="_GUM-IK_1_IDARE-CS" xfId="1624"/>
    <cellStyle name="_GUM-IK_2" xfId="1625"/>
    <cellStyle name="_GUM-IK_GUM-IK" xfId="1626"/>
    <cellStyle name="_GUM-IK_IDARE-CS" xfId="1627"/>
    <cellStyle name="_GUM-IK_IDARE-CSf" xfId="1628"/>
    <cellStyle name="_GUM-IK_YEMEKHES" xfId="1629"/>
    <cellStyle name="_Havalan" xfId="1630"/>
    <cellStyle name="_Havalan_ALURAD" xfId="1631"/>
    <cellStyle name="_Havalan_BFShesap" xfId="1632"/>
    <cellStyle name="_Havalan_Biphesap" xfId="1633"/>
    <cellStyle name="_Havalan_fc" xfId="1634"/>
    <cellStyle name="_Havalan_ISIKAYB" xfId="1635"/>
    <cellStyle name="_Havalan_Tarimhesap" xfId="1636"/>
    <cellStyle name="_Havalan_UChesR" xfId="1637"/>
    <cellStyle name="_Hesap2000-1" xfId="1638"/>
    <cellStyle name="_HESAPR2r1" xfId="1639"/>
    <cellStyle name="_H-Onar-R2" xfId="1640"/>
    <cellStyle name="_IDARE-CS" xfId="1641"/>
    <cellStyle name="_IDARE-CS" xfId="1642"/>
    <cellStyle name="_ISIKAYB" xfId="1643"/>
    <cellStyle name="_ISIKAYB" xfId="1644"/>
    <cellStyle name="_ısıkaybı" xfId="1645"/>
    <cellStyle name="_İLKER-EVRV" xfId="1646"/>
    <cellStyle name="_KANAL HESABI" xfId="1647"/>
    <cellStyle name="_KANAL HESABI" xfId="1648"/>
    <cellStyle name="_KANAL HESABI_ALURAD" xfId="1649"/>
    <cellStyle name="_KANAL HESABI_BFShesap" xfId="1650"/>
    <cellStyle name="_KANAL HESABI_Biphesap" xfId="1651"/>
    <cellStyle name="_KANAL HESABI_fc" xfId="1652"/>
    <cellStyle name="_KANAL HESABI_ISIKAYB" xfId="1653"/>
    <cellStyle name="_KANAL HESABI_Tarimhesap" xfId="1654"/>
    <cellStyle name="_KANAL HESABI_UChesR" xfId="1655"/>
    <cellStyle name="_KANALHES" xfId="1656"/>
    <cellStyle name="_Kapitalhesap" xfId="1657"/>
    <cellStyle name="_Kapitalhesap" xfId="1658"/>
    <cellStyle name="_Kapitalhesap-hrv" xfId="1659"/>
    <cellStyle name="_Kapitalhesapx" xfId="1660"/>
    <cellStyle name="_Karahanhes" xfId="1661"/>
    <cellStyle name="_KBIYIK-IKR" xfId="1662"/>
    <cellStyle name="_Kitap2" xfId="1663"/>
    <cellStyle name="_Kitap2" xfId="1664"/>
    <cellStyle name="_Kitap2_1" xfId="1665"/>
    <cellStyle name="_Kitap2_B?LG?hes" xfId="1666"/>
    <cellStyle name="_Kitap2_BİLGİhes" xfId="1667"/>
    <cellStyle name="_Kitap2_Biphesap" xfId="1668"/>
    <cellStyle name="_Kitap2_cihsec" xfId="1669"/>
    <cellStyle name="_Kitap2_FULYAcihaz" xfId="1670"/>
    <cellStyle name="_Kitap2_FULYAcihaz-HVZ-R2" xfId="1671"/>
    <cellStyle name="_Kitap2_GUM-IK" xfId="1672"/>
    <cellStyle name="_Kitap2_H-Onar-R2" xfId="1673"/>
    <cellStyle name="_Kitap2_IDARE-CS" xfId="1674"/>
    <cellStyle name="_Kitap2_IDARE-CSf" xfId="1675"/>
    <cellStyle name="_Kitap2_Kapitalhesapx" xfId="1676"/>
    <cellStyle name="_Kitap2_Karahanhesap-2" xfId="1677"/>
    <cellStyle name="_Kitap2_Karahanhesap-2_B?LG?hes" xfId="1678"/>
    <cellStyle name="_Kitap2_Karahanhesap-2_BİLGİhes" xfId="1679"/>
    <cellStyle name="_Kitap2_KBIYIK-IKR" xfId="1680"/>
    <cellStyle name="_Kitap2_Mvana" xfId="1681"/>
    <cellStyle name="_Kitap2_TÜRKER IK1" xfId="1682"/>
    <cellStyle name="_Kitap2_YEMEKHES" xfId="1683"/>
    <cellStyle name="_Lafhesap" xfId="1684"/>
    <cellStyle name="_metraj1" xfId="1685"/>
    <cellStyle name="_metraj1_B?LG?hes" xfId="1686"/>
    <cellStyle name="_metraj1_BİLGİhes" xfId="1687"/>
    <cellStyle name="_metraj1_Biphesap" xfId="1688"/>
    <cellStyle name="_metraj1_GUM-IK" xfId="1689"/>
    <cellStyle name="_metraj1_H-Onar-R2" xfId="1690"/>
    <cellStyle name="_metraj1_IDARE-CS" xfId="1691"/>
    <cellStyle name="_metraj1_IDARE-CSf" xfId="1692"/>
    <cellStyle name="_metraj1_Kapitalhesap" xfId="1693"/>
    <cellStyle name="_metraj1_Kapitalhesap-hrv" xfId="1694"/>
    <cellStyle name="_metraj1_Karahanhesap-2" xfId="1695"/>
    <cellStyle name="_metraj1_KBIYIK-IKR" xfId="1696"/>
    <cellStyle name="_metraj1_Mvana" xfId="1697"/>
    <cellStyle name="_metraj1_ozcanhesap" xfId="1698"/>
    <cellStyle name="_metraj1_TÜRKER IK1" xfId="1699"/>
    <cellStyle name="_Mvana" xfId="1700"/>
    <cellStyle name="_OF?S-IK" xfId="1701"/>
    <cellStyle name="_OF?S-IK_YEMEKHES" xfId="1702"/>
    <cellStyle name="_OFİS-IK" xfId="1703"/>
    <cellStyle name="_OFİS-IK" xfId="1704"/>
    <cellStyle name="_OFİS-IK_YEMEKHES" xfId="1705"/>
    <cellStyle name="_ozcanhesap" xfId="1706"/>
    <cellStyle name="_Pakmashes4b" xfId="1707"/>
    <cellStyle name="_Pakmashes4b_B?LG?hes" xfId="1708"/>
    <cellStyle name="_Pakmashes4b_BİLGİhes" xfId="1709"/>
    <cellStyle name="_Pakmashes4b_Biphesap" xfId="1710"/>
    <cellStyle name="_Pakmashes4b_cihsec" xfId="1711"/>
    <cellStyle name="_Pakmashes4b_FULYAcihaz" xfId="1712"/>
    <cellStyle name="_Pakmashes4b_FULYAcihaz-HVZ-R2" xfId="1713"/>
    <cellStyle name="_Pakmashes4b_GUM-IK" xfId="1714"/>
    <cellStyle name="_Pakmashes4b_H-Onar-R2" xfId="1715"/>
    <cellStyle name="_Pakmashes4b_IDARE-CS" xfId="1716"/>
    <cellStyle name="_Pakmashes4b_IDARE-CSf" xfId="1717"/>
    <cellStyle name="_Pakmashes4b_Kapitalhesapx" xfId="1718"/>
    <cellStyle name="_Pakmashes4b_Karahanhesap-2" xfId="1719"/>
    <cellStyle name="_Pakmashes4b_Karahanhesap-2_B?LG?hes" xfId="1720"/>
    <cellStyle name="_Pakmashes4b_Karahanhesap-2_BİLGİhes" xfId="1721"/>
    <cellStyle name="_Pakmashes4b_KBIYIK-IKR" xfId="1722"/>
    <cellStyle name="_Pakmashes4b_Mvana" xfId="1723"/>
    <cellStyle name="_Pakmashes4b_TÜRKER IK1" xfId="1724"/>
    <cellStyle name="_Pakmashes4b_YEMEKHES" xfId="1725"/>
    <cellStyle name="_Pakmaslak" xfId="1726"/>
    <cellStyle name="_Pakmaslak" xfId="1727"/>
    <cellStyle name="_Pakmaslak_B?LG?hes" xfId="1728"/>
    <cellStyle name="_Pakmaslak_BİLGİhes" xfId="1729"/>
    <cellStyle name="_Pakmaslak_Biphesap" xfId="1730"/>
    <cellStyle name="_Pakmaslak_GUM-IK" xfId="1731"/>
    <cellStyle name="_Pakmaslak_H-Onar-R2" xfId="1732"/>
    <cellStyle name="_Pakmaslak_IDARE-CS" xfId="1733"/>
    <cellStyle name="_Pakmaslak_IDARE-CSf" xfId="1734"/>
    <cellStyle name="_Pakmaslak_Kapitalhesap" xfId="1735"/>
    <cellStyle name="_Pakmaslak_Kapitalhesap-hrv" xfId="1736"/>
    <cellStyle name="_Pakmaslak_Karahanhesap-2" xfId="1737"/>
    <cellStyle name="_Pakmaslak_KBIYIK-IKR" xfId="1738"/>
    <cellStyle name="_Pakmaslak_Mvana" xfId="1739"/>
    <cellStyle name="_Pakmaslak_ozcanhesap" xfId="1740"/>
    <cellStyle name="_Pakmaslak_TÜRKER IK1" xfId="1741"/>
    <cellStyle name="_Radyator" xfId="1742"/>
    <cellStyle name="_Romar" xfId="1743"/>
    <cellStyle name="_Romar_6-KOSEBHES-YH" xfId="1744"/>
    <cellStyle name="_Romar_B?LG?hes" xfId="1745"/>
    <cellStyle name="_Romar_B?LG?hesT" xfId="1746"/>
    <cellStyle name="_Romar_BİLGİhes" xfId="1747"/>
    <cellStyle name="_Romar_BİLGİhesT" xfId="1748"/>
    <cellStyle name="_Romar_Biphesap" xfId="1749"/>
    <cellStyle name="_Romar_CIHAZ-EVY-R3" xfId="1750"/>
    <cellStyle name="_Romar_cihsec" xfId="1751"/>
    <cellStyle name="_Romar_FULYABoyler" xfId="1752"/>
    <cellStyle name="_Romar_FULYABoyler_B?LG?hes" xfId="1753"/>
    <cellStyle name="_Romar_FULYABoyler_BİLGİhes" xfId="1754"/>
    <cellStyle name="_Romar_FULYAcihaz" xfId="1755"/>
    <cellStyle name="_Romar_FULYAcihaz-HVZ-R2" xfId="1756"/>
    <cellStyle name="_Romar_H-Onar-R2" xfId="1757"/>
    <cellStyle name="_Romar_ISIKAYB" xfId="1758"/>
    <cellStyle name="_Romar_Kapitalhesap" xfId="1759"/>
    <cellStyle name="_Romar_Kapitalhesapx" xfId="1760"/>
    <cellStyle name="_Romar_KBIYIK-IKR" xfId="1761"/>
    <cellStyle name="_Romar_Kitap2" xfId="1762"/>
    <cellStyle name="_Romar_Mvana" xfId="1763"/>
    <cellStyle name="_Romar_TÜRKER IK1" xfId="1764"/>
    <cellStyle name="_Romar_UChesR" xfId="1765"/>
    <cellStyle name="_Romar_UChesR-HRV-R1" xfId="1766"/>
    <cellStyle name="_Rover" xfId="1767"/>
    <cellStyle name="_Rover metraj" xfId="1768"/>
    <cellStyle name="_SOSTESHES" xfId="1769"/>
    <cellStyle name="_Tarimhesap" xfId="1770"/>
    <cellStyle name="_Tarimhesap" xfId="1771"/>
    <cellStyle name="_TÜRKER IK1" xfId="1772"/>
    <cellStyle name="_TÜRKER IK1" xfId="1773"/>
    <cellStyle name="_TÜRKER-EVRV" xfId="1774"/>
    <cellStyle name="_UChes" xfId="1775"/>
    <cellStyle name="_UChesR" xfId="1776"/>
    <cellStyle name="_UChesR-HRV-R1" xfId="1777"/>
    <cellStyle name="_yemek-IK" xfId="1778"/>
    <cellStyle name="_yemek-IK" xfId="1779"/>
    <cellStyle name="_yemek-IK_YEMEKHES" xfId="1780"/>
    <cellStyle name="_Yimpas-otel" xfId="1781"/>
    <cellStyle name="_Y-otelhes" xfId="1782"/>
    <cellStyle name="_Y-otelhes" xfId="1783"/>
    <cellStyle name="_Y-otelhes_B?LG?hes" xfId="1784"/>
    <cellStyle name="_Y-otelhes_BİLGİhes" xfId="1785"/>
    <cellStyle name="_Y-otelhes_Biphesap" xfId="1786"/>
    <cellStyle name="_Y-otelhes_cihsec" xfId="1787"/>
    <cellStyle name="_Y-otelhes_FULYAcihaz" xfId="1788"/>
    <cellStyle name="_Y-otelhes_FULYAcihaz-HVZ-R2" xfId="1789"/>
    <cellStyle name="_Y-otelhes_H-Onar-R2" xfId="1790"/>
    <cellStyle name="_Y-otelhes_KBIYIK-IKR" xfId="1791"/>
    <cellStyle name="_Y-otelhes_Mvana" xfId="1792"/>
    <cellStyle name="_Y-otelhes_TÜRKER IK1" xfId="1793"/>
    <cellStyle name="_zkriyhes" xfId="1794"/>
    <cellStyle name="Aç?klama Metni" xfId="1795"/>
    <cellStyle name="Açıklama Metni" xfId="1796"/>
    <cellStyle name="Ana Başlık" xfId="1797"/>
    <cellStyle name="Bağlı Hücre" xfId="1798"/>
    <cellStyle name="Başlık 1" xfId="1799"/>
    <cellStyle name="Başlık 2" xfId="1800"/>
    <cellStyle name="Başlık 3" xfId="1801"/>
    <cellStyle name="Başlık 4" xfId="1802"/>
    <cellStyle name="Comma [0]" xfId="1803"/>
    <cellStyle name="Binlik Ayracı 2" xfId="1804"/>
    <cellStyle name="Binlik Ayracı 3" xfId="1805"/>
    <cellStyle name="Column_Title" xfId="1806"/>
    <cellStyle name="Comma" xfId="1807"/>
    <cellStyle name="Comma  - Style1" xfId="1808"/>
    <cellStyle name="Comma  - Style2" xfId="1809"/>
    <cellStyle name="Comma  - Style3" xfId="1810"/>
    <cellStyle name="Comma  - Style4" xfId="1811"/>
    <cellStyle name="Comma  - Style5" xfId="1812"/>
    <cellStyle name="Comma  - Style6" xfId="1813"/>
    <cellStyle name="Comma  - Style7" xfId="1814"/>
    <cellStyle name="Comma  - Style8" xfId="1815"/>
    <cellStyle name="Comma [0]_A" xfId="1816"/>
    <cellStyle name="Comma_A" xfId="1817"/>
    <cellStyle name="Comma0" xfId="1818"/>
    <cellStyle name="Currency" xfId="1819"/>
    <cellStyle name="Currency [0]_A" xfId="1820"/>
    <cellStyle name="Currency_A" xfId="1821"/>
    <cellStyle name="Currency0" xfId="1822"/>
    <cellStyle name="Çıkış" xfId="1823"/>
    <cellStyle name="Date" xfId="1824"/>
    <cellStyle name="ƒ" xfId="1825"/>
    <cellStyle name="ƒ_58.PARSEL" xfId="1826"/>
    <cellStyle name="ƒ_58hesr1" xfId="1827"/>
    <cellStyle name="ƒ_58hesr1_BİLGİhes" xfId="1828"/>
    <cellStyle name="ƒ_58hesr1_Biphesap" xfId="1829"/>
    <cellStyle name="ƒ_58hesr1_cihsec" xfId="1830"/>
    <cellStyle name="ƒ_58hesr1_FULYAcihaz" xfId="1831"/>
    <cellStyle name="ƒ_58hesr1_FULYAcihaz-HVZ-R2" xfId="1832"/>
    <cellStyle name="ƒ_58hesr1_H-Onar-R2" xfId="1833"/>
    <cellStyle name="ƒ_58hesr1_KBIYIK-IKR" xfId="1834"/>
    <cellStyle name="ƒ_58hesr1_Mvana" xfId="1835"/>
    <cellStyle name="ƒ_58hesr1_TÜRKER IK1" xfId="1836"/>
    <cellStyle name="ƒ_58hesr1_YEMEKHES" xfId="1837"/>
    <cellStyle name="ƒ_6-KOSEBHES-YH" xfId="1838"/>
    <cellStyle name="ƒ_ALMANOKUL" xfId="1839"/>
    <cellStyle name="ƒ_ALMANOKUL_Almanhesap" xfId="1840"/>
    <cellStyle name="ƒ_ALMANOKUL_Almanhesap_BİLGİhes" xfId="1841"/>
    <cellStyle name="ƒ_ALMANOKUL_Almanhesap_Biphesap" xfId="1842"/>
    <cellStyle name="ƒ_ALMANOKUL_Almanhesap_cihsec" xfId="1843"/>
    <cellStyle name="ƒ_ALMANOKUL_Almanhesap_FULYAcihaz" xfId="1844"/>
    <cellStyle name="ƒ_ALMANOKUL_Almanhesap_FULYAcihaz-HVZ-R2" xfId="1845"/>
    <cellStyle name="ƒ_ALMANOKUL_Almanhesap_H-Onar-R2" xfId="1846"/>
    <cellStyle name="ƒ_ALMANOKUL_Almanhesap_KBIYIK-IKR" xfId="1847"/>
    <cellStyle name="ƒ_ALMANOKUL_Almanhesap_TÜRKER IK1" xfId="1848"/>
    <cellStyle name="ƒ_ALURAD" xfId="1849"/>
    <cellStyle name="ƒ_ALURADSEC" xfId="1850"/>
    <cellStyle name="ƒ_ALURADSEC_1" xfId="1851"/>
    <cellStyle name="ƒ_ALURADSEC_Kitap2" xfId="1852"/>
    <cellStyle name="ƒ_ALURADSEC_Kitap2_BİLGİhes" xfId="1853"/>
    <cellStyle name="ƒ_ALURADSEC_Kitap2_Biphesap" xfId="1854"/>
    <cellStyle name="ƒ_ALURADSEC_Kitap2_GUM-IK" xfId="1855"/>
    <cellStyle name="ƒ_ALURADSEC_Kitap2_H-Onar-R2" xfId="1856"/>
    <cellStyle name="ƒ_ALURADSEC_Kitap2_IDARE-CS" xfId="1857"/>
    <cellStyle name="ƒ_ALURADSEC_Kitap2_IDARE-CSf" xfId="1858"/>
    <cellStyle name="ƒ_ALURADSEC_Kitap2_Kapitalhesap" xfId="1859"/>
    <cellStyle name="ƒ_ALURADSEC_Kitap2_Kapitalhesap-hrv" xfId="1860"/>
    <cellStyle name="ƒ_ALURADSEC_Kitap2_Karahanhesap-2" xfId="1861"/>
    <cellStyle name="ƒ_ALURADSEC_Kitap2_KBIYIK-IKR" xfId="1862"/>
    <cellStyle name="ƒ_ALURADSEC_Kitap2_Mvana" xfId="1863"/>
    <cellStyle name="ƒ_ALURADSEC_Kitap2_ozcanhesap" xfId="1864"/>
    <cellStyle name="ƒ_ALURADSEC_Kitap2_TÜRKER IK1" xfId="1865"/>
    <cellStyle name="ƒ_ALURADSEC_Radyator" xfId="1866"/>
    <cellStyle name="ƒ_BFShesap" xfId="1867"/>
    <cellStyle name="ƒ_BİLGİhes" xfId="1868"/>
    <cellStyle name="ƒ_Biphesap" xfId="1869"/>
    <cellStyle name="ƒ_Book1" xfId="1870"/>
    <cellStyle name="ƒ_Borcelik" xfId="1871"/>
    <cellStyle name="ƒ_borcihr2" xfId="1872"/>
    <cellStyle name="ƒ_borcihr2_58hesr1" xfId="1873"/>
    <cellStyle name="ƒ_borcihr2_BİLGİhes" xfId="1874"/>
    <cellStyle name="ƒ_borcihr2_Biphesap" xfId="1875"/>
    <cellStyle name="ƒ_borcihr2_FULYABoyler" xfId="1876"/>
    <cellStyle name="ƒ_borcihr2_GUM-IK" xfId="1877"/>
    <cellStyle name="ƒ_borcihr2_H-Onar-R2" xfId="1878"/>
    <cellStyle name="ƒ_borcihr2_IDARE-CS" xfId="1879"/>
    <cellStyle name="ƒ_borcihr2_IDARE-CSf" xfId="1880"/>
    <cellStyle name="ƒ_borcihr2_Kapitalhesap" xfId="1881"/>
    <cellStyle name="ƒ_borcihr2_Kapitalhesap-hrv" xfId="1882"/>
    <cellStyle name="ƒ_borcihr2_Karahanhesap-2" xfId="1883"/>
    <cellStyle name="ƒ_borcihr2_KBIYIK-IKR" xfId="1884"/>
    <cellStyle name="ƒ_borcihr2_Mvana" xfId="1885"/>
    <cellStyle name="ƒ_borcihr2_ozcanhesap" xfId="1886"/>
    <cellStyle name="ƒ_borcihr2_Radyator" xfId="1887"/>
    <cellStyle name="ƒ_borcihr2_TÜRKER IK1" xfId="1888"/>
    <cellStyle name="ƒ_Boyler" xfId="1889"/>
    <cellStyle name="ƒ_BOYLER1" xfId="1890"/>
    <cellStyle name="ƒ_CARREFOUR" xfId="1891"/>
    <cellStyle name="ƒ_cihsec" xfId="1892"/>
    <cellStyle name="ƒ_fan coil secimi SON" xfId="1893"/>
    <cellStyle name="ƒ_fan coil secimi SON_BİLGİhes" xfId="1894"/>
    <cellStyle name="ƒ_fan coil secimi SON_Biphesap" xfId="1895"/>
    <cellStyle name="ƒ_fan coil secimi SON_GUM-IK" xfId="1896"/>
    <cellStyle name="ƒ_fan coil secimi SON_H-Onar-R2" xfId="1897"/>
    <cellStyle name="ƒ_fan coil secimi SON_IDARE-CS" xfId="1898"/>
    <cellStyle name="ƒ_fan coil secimi SON_IDARE-CSf" xfId="1899"/>
    <cellStyle name="ƒ_fan coil secimi SON_Kapitalhesap" xfId="1900"/>
    <cellStyle name="ƒ_fan coil secimi SON_Kapitalhesap-hrv" xfId="1901"/>
    <cellStyle name="ƒ_fan coil secimi SON_Karahanhesap-2" xfId="1902"/>
    <cellStyle name="ƒ_fan coil secimi SON_KBIYIK-IKR" xfId="1903"/>
    <cellStyle name="ƒ_fan coil secimi SON_Mvana" xfId="1904"/>
    <cellStyle name="ƒ_fan coil secimi SON_ozcanhesap" xfId="1905"/>
    <cellStyle name="ƒ_fan coil secimi SON_TÜRKER IK1" xfId="1906"/>
    <cellStyle name="ƒ_fc" xfId="1907"/>
    <cellStyle name="ƒ_fctarik" xfId="1908"/>
    <cellStyle name="ƒ_fctarik_ALURAD" xfId="1909"/>
    <cellStyle name="ƒ_fctarik_BFShesap" xfId="1910"/>
    <cellStyle name="ƒ_fctarik_Biphesap" xfId="1911"/>
    <cellStyle name="ƒ_fctarik_fc" xfId="1912"/>
    <cellStyle name="ƒ_fctarik_ISIKAYB" xfId="1913"/>
    <cellStyle name="ƒ_fctarik_Tarimhesap" xfId="1914"/>
    <cellStyle name="ƒ_fctarik_UChesR" xfId="1915"/>
    <cellStyle name="ƒ_FULYAcihaz" xfId="1916"/>
    <cellStyle name="ƒ_FULYAcihaz-HVZ-R2" xfId="1917"/>
    <cellStyle name="ƒ_GUM-IK" xfId="1918"/>
    <cellStyle name="ƒ_GUM-IK_1" xfId="1919"/>
    <cellStyle name="ƒ_GUM-IK_1_GUM-IK" xfId="1920"/>
    <cellStyle name="ƒ_GUM-IK_1_IDARE-CS" xfId="1921"/>
    <cellStyle name="ƒ_GUM-IK_2" xfId="1922"/>
    <cellStyle name="ƒ_GUM-IK_GUM-IK" xfId="1923"/>
    <cellStyle name="ƒ_GUM-IK_IDARE-CS" xfId="1924"/>
    <cellStyle name="ƒ_GUM-IK_IDARE-CSf" xfId="1925"/>
    <cellStyle name="ƒ_GUM-IK_YEMEKHES" xfId="1926"/>
    <cellStyle name="ƒ_Havalan" xfId="1927"/>
    <cellStyle name="ƒ_Havalan_ALURAD" xfId="1928"/>
    <cellStyle name="ƒ_Havalan_BFShesap" xfId="1929"/>
    <cellStyle name="ƒ_Havalan_Biphesap" xfId="1930"/>
    <cellStyle name="ƒ_Havalan_fc" xfId="1931"/>
    <cellStyle name="ƒ_Havalan_ISIKAYB" xfId="1932"/>
    <cellStyle name="ƒ_Havalan_Tarimhesap" xfId="1933"/>
    <cellStyle name="ƒ_Havalan_UChesR" xfId="1934"/>
    <cellStyle name="ƒ_HESAPR2r1" xfId="1935"/>
    <cellStyle name="ƒ_H-Onar-R2" xfId="1936"/>
    <cellStyle name="ƒ_IDARE-CS" xfId="1937"/>
    <cellStyle name="ƒ_IDARE-CSf" xfId="1938"/>
    <cellStyle name="ƒ_IDARE-CSf_1" xfId="1939"/>
    <cellStyle name="ƒ_ISIKAYB" xfId="1940"/>
    <cellStyle name="ƒ_KANAL HESABI" xfId="1941"/>
    <cellStyle name="ƒ_Kapitalhesap" xfId="1942"/>
    <cellStyle name="ƒ_Kapitalhesap-hrv" xfId="1943"/>
    <cellStyle name="ƒ_Kapitalhesapx" xfId="1944"/>
    <cellStyle name="ƒ_KBIYIK-IKR" xfId="1945"/>
    <cellStyle name="ƒ_Kitap2" xfId="1946"/>
    <cellStyle name="ƒ_Kitap2_1" xfId="1947"/>
    <cellStyle name="ƒ_Kitap2_BİLGİhes" xfId="1948"/>
    <cellStyle name="ƒ_Kitap2_Biphesap" xfId="1949"/>
    <cellStyle name="ƒ_Kitap2_cihsec" xfId="1950"/>
    <cellStyle name="ƒ_Kitap2_FULYAcihaz" xfId="1951"/>
    <cellStyle name="ƒ_Kitap2_FULYAcihaz-HVZ-R2" xfId="1952"/>
    <cellStyle name="ƒ_Kitap2_GUM-IK" xfId="1953"/>
    <cellStyle name="ƒ_Kitap2_H-Onar-R2" xfId="1954"/>
    <cellStyle name="ƒ_Kitap2_IDARE-CS" xfId="1955"/>
    <cellStyle name="ƒ_Kitap2_IDARE-CSf" xfId="1956"/>
    <cellStyle name="ƒ_Kitap2_Kapitalhesapx" xfId="1957"/>
    <cellStyle name="ƒ_Kitap2_Karahanhesap-2" xfId="1958"/>
    <cellStyle name="ƒ_Kitap2_Karahanhesap-2_BİLGİhes" xfId="1959"/>
    <cellStyle name="ƒ_Kitap2_KBIYIK-IKR" xfId="1960"/>
    <cellStyle name="ƒ_Kitap2_Mvana" xfId="1961"/>
    <cellStyle name="ƒ_Kitap2_TÜRKER IK1" xfId="1962"/>
    <cellStyle name="ƒ_Kitap2_YEMEKHES" xfId="1963"/>
    <cellStyle name="ƒ_metraj1" xfId="1964"/>
    <cellStyle name="ƒ_metraj1_BİLGİhes" xfId="1965"/>
    <cellStyle name="ƒ_metraj1_Biphesap" xfId="1966"/>
    <cellStyle name="ƒ_metraj1_GUM-IK" xfId="1967"/>
    <cellStyle name="ƒ_metraj1_H-Onar-R2" xfId="1968"/>
    <cellStyle name="ƒ_metraj1_IDARE-CS" xfId="1969"/>
    <cellStyle name="ƒ_metraj1_IDARE-CSf" xfId="1970"/>
    <cellStyle name="ƒ_metraj1_Kapitalhesap" xfId="1971"/>
    <cellStyle name="ƒ_metraj1_Kapitalhesap-hrv" xfId="1972"/>
    <cellStyle name="ƒ_metraj1_Karahanhesap-2" xfId="1973"/>
    <cellStyle name="ƒ_metraj1_KBIYIK-IKR" xfId="1974"/>
    <cellStyle name="ƒ_metraj1_Mvana" xfId="1975"/>
    <cellStyle name="ƒ_metraj1_ozcanhesap" xfId="1976"/>
    <cellStyle name="ƒ_metraj1_TÜRKER IK1" xfId="1977"/>
    <cellStyle name="ƒ_Mvana" xfId="1978"/>
    <cellStyle name="ƒ_OFİS-IK" xfId="1979"/>
    <cellStyle name="ƒ_OFİS-IK_YEMEKHES" xfId="1980"/>
    <cellStyle name="ƒ_ozcanhesap" xfId="1981"/>
    <cellStyle name="ƒ_Pakmashes4b" xfId="1982"/>
    <cellStyle name="ƒ_Pakmashes4b_BİLGİhes" xfId="1983"/>
    <cellStyle name="ƒ_Pakmashes4b_Biphesap" xfId="1984"/>
    <cellStyle name="ƒ_Pakmashes4b_cihsec" xfId="1985"/>
    <cellStyle name="ƒ_Pakmashes4b_FULYAcihaz" xfId="1986"/>
    <cellStyle name="ƒ_Pakmashes4b_FULYAcihaz-HVZ-R2" xfId="1987"/>
    <cellStyle name="ƒ_Pakmashes4b_GUM-IK" xfId="1988"/>
    <cellStyle name="ƒ_Pakmashes4b_H-Onar-R2" xfId="1989"/>
    <cellStyle name="ƒ_Pakmashes4b_IDARE-CS" xfId="1990"/>
    <cellStyle name="ƒ_Pakmashes4b_IDARE-CSf" xfId="1991"/>
    <cellStyle name="ƒ_Pakmashes4b_Kapitalhesapx" xfId="1992"/>
    <cellStyle name="ƒ_Pakmashes4b_Karahanhesap-2" xfId="1993"/>
    <cellStyle name="ƒ_Pakmashes4b_Karahanhesap-2_BİLGİhes" xfId="1994"/>
    <cellStyle name="ƒ_Pakmashes4b_KBIYIK-IKR" xfId="1995"/>
    <cellStyle name="ƒ_Pakmashes4b_Mvana" xfId="1996"/>
    <cellStyle name="ƒ_Pakmashes4b_TÜRKER IK1" xfId="1997"/>
    <cellStyle name="ƒ_Pakmashes4b_YEMEKHES" xfId="1998"/>
    <cellStyle name="ƒ_Pakmaslak" xfId="1999"/>
    <cellStyle name="ƒ_Pakmaslak_BİLGİhes" xfId="2000"/>
    <cellStyle name="ƒ_Pakmaslak_Biphesap" xfId="2001"/>
    <cellStyle name="ƒ_Pakmaslak_GUM-IK" xfId="2002"/>
    <cellStyle name="ƒ_Pakmaslak_H-Onar-R2" xfId="2003"/>
    <cellStyle name="ƒ_Pakmaslak_IDARE-CS" xfId="2004"/>
    <cellStyle name="ƒ_Pakmaslak_IDARE-CSf" xfId="2005"/>
    <cellStyle name="ƒ_Pakmaslak_Kapitalhesap" xfId="2006"/>
    <cellStyle name="ƒ_Pakmaslak_Kapitalhesap-hrv" xfId="2007"/>
    <cellStyle name="ƒ_Pakmaslak_Karahanhesap-2" xfId="2008"/>
    <cellStyle name="ƒ_Pakmaslak_KBIYIK-IKR" xfId="2009"/>
    <cellStyle name="ƒ_Pakmaslak_Mvana" xfId="2010"/>
    <cellStyle name="ƒ_Pakmaslak_ozcanhesap" xfId="2011"/>
    <cellStyle name="ƒ_Pakmaslak_TÜRKER IK1" xfId="2012"/>
    <cellStyle name="ƒ_Radyator" xfId="2013"/>
    <cellStyle name="ƒ_Romar" xfId="2014"/>
    <cellStyle name="ƒ_Romar_6-KOSEBHES-YH" xfId="2015"/>
    <cellStyle name="ƒ_Romar_BİLGİhes" xfId="2016"/>
    <cellStyle name="ƒ_Romar_BİLGİhesT" xfId="2017"/>
    <cellStyle name="ƒ_Romar_Biphesap" xfId="2018"/>
    <cellStyle name="ƒ_Romar_CIHAZ-EVY-R3" xfId="2019"/>
    <cellStyle name="ƒ_Romar_cihsec" xfId="2020"/>
    <cellStyle name="ƒ_Romar_FULYABoyler" xfId="2021"/>
    <cellStyle name="ƒ_Romar_FULYABoyler_BİLGİhes" xfId="2022"/>
    <cellStyle name="ƒ_Romar_FULYAcihaz" xfId="2023"/>
    <cellStyle name="ƒ_Romar_FULYAcihaz-HVZ-R2" xfId="2024"/>
    <cellStyle name="ƒ_Romar_H-Onar-R2" xfId="2025"/>
    <cellStyle name="ƒ_Romar_ISIKAYB" xfId="2026"/>
    <cellStyle name="ƒ_Romar_Kapitalhesap" xfId="2027"/>
    <cellStyle name="ƒ_Romar_Kapitalhesapx" xfId="2028"/>
    <cellStyle name="ƒ_Romar_KBIYIK-IKR" xfId="2029"/>
    <cellStyle name="ƒ_Romar_Kitap2" xfId="2030"/>
    <cellStyle name="ƒ_Romar_Mvana" xfId="2031"/>
    <cellStyle name="ƒ_Romar_TÜRKER IK1" xfId="2032"/>
    <cellStyle name="ƒ_Romar_UChesR" xfId="2033"/>
    <cellStyle name="ƒ_Romar_UChesR-HRV-R1" xfId="2034"/>
    <cellStyle name="ƒ_Rover metraj" xfId="2035"/>
    <cellStyle name="ƒ_Tarimhesap" xfId="2036"/>
    <cellStyle name="ƒ_TÜRKER IK1" xfId="2037"/>
    <cellStyle name="ƒ_UChesR" xfId="2038"/>
    <cellStyle name="ƒ_yemek-IK" xfId="2039"/>
    <cellStyle name="ƒ_yemek-IK_YEMEKHES" xfId="2040"/>
    <cellStyle name="ƒ_Yimpas-otel" xfId="2041"/>
    <cellStyle name="ƒ_Y-otelhes" xfId="2042"/>
    <cellStyle name="ƒ_Y-otelhes_BİLGİhes" xfId="2043"/>
    <cellStyle name="ƒ_Y-otelhes_Biphesap" xfId="2044"/>
    <cellStyle name="ƒ_Y-otelhes_cihsec" xfId="2045"/>
    <cellStyle name="ƒ_Y-otelhes_FULYAcihaz" xfId="2046"/>
    <cellStyle name="ƒ_Y-otelhes_FULYAcihaz-HVZ-R2" xfId="2047"/>
    <cellStyle name="ƒ_Y-otelhes_H-Onar-R2" xfId="2048"/>
    <cellStyle name="ƒ_Y-otelhes_KBIYIK-IKR" xfId="2049"/>
    <cellStyle name="ƒ_Y-otelhes_Mvana" xfId="2050"/>
    <cellStyle name="ƒ_Y-otelhes_TÜRKER IK1" xfId="2051"/>
    <cellStyle name="Fixed" xfId="2052"/>
    <cellStyle name="Followed Hyperlink" xfId="2053"/>
    <cellStyle name="Giriş" xfId="2054"/>
    <cellStyle name="Heading1" xfId="2055"/>
    <cellStyle name="Heading2" xfId="2056"/>
    <cellStyle name="Hesaplama" xfId="2057"/>
    <cellStyle name="Hyperlink" xfId="2058"/>
    <cellStyle name="İşaretli Hücre" xfId="2059"/>
    <cellStyle name="İyi" xfId="2060"/>
    <cellStyle name="Kötü" xfId="2061"/>
    <cellStyle name="Normal - Style1" xfId="2062"/>
    <cellStyle name="Normal 11" xfId="2063"/>
    <cellStyle name="Normal 2" xfId="2064"/>
    <cellStyle name="Normal 3" xfId="2065"/>
    <cellStyle name="Normal 4" xfId="2066"/>
    <cellStyle name="Normal 5" xfId="2067"/>
    <cellStyle name="Normal 6" xfId="2068"/>
    <cellStyle name="Normal 7" xfId="2069"/>
    <cellStyle name="Normal 8" xfId="2070"/>
    <cellStyle name="Not" xfId="2071"/>
    <cellStyle name="Nötr" xfId="2072"/>
    <cellStyle name="Osman" xfId="2073"/>
    <cellStyle name="Currency" xfId="2074"/>
    <cellStyle name="Currency [0]" xfId="2075"/>
    <cellStyle name="Percent" xfId="2076"/>
    <cellStyle name="Toplam" xfId="2077"/>
    <cellStyle name="Total" xfId="2078"/>
    <cellStyle name="Uyarı Metni" xfId="2079"/>
    <cellStyle name="Comma" xfId="2080"/>
    <cellStyle name="Virgül [0]_215-UHESAP" xfId="2081"/>
    <cellStyle name="Vurgu1" xfId="2082"/>
    <cellStyle name="Vurgu2" xfId="2083"/>
    <cellStyle name="Vurgu3" xfId="2084"/>
    <cellStyle name="Vurgu4" xfId="2085"/>
    <cellStyle name="Vurgu5" xfId="2086"/>
    <cellStyle name="Vurgu6" xfId="2087"/>
    <cellStyle name="Percent" xfId="20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5\d\proje\Gosb\Hesap\IK-MB-R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5\d\proje\Kocab&#305;y&#305;k\Hesap\KBIYIK-IKRBL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5\d\proje\MEFAR\Hesap\BFShesa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"/>
      <sheetName val="KAPAK (2)"/>
      <sheetName val="KAPAK (3)"/>
      <sheetName val="KAPAK"/>
      <sheetName val="İÇİNDEKİLER"/>
      <sheetName val="1-RAPOR"/>
      <sheetName val="2-KLAR "/>
      <sheetName val="K-TAB"/>
      <sheetName val="M-TAB "/>
      <sheetName val="TAB-FC"/>
      <sheetName val="PKKPdüzeltme"/>
      <sheetName val="R-TAB"/>
      <sheetName val="3-ISI KAYBI "/>
      <sheetName val="5-RAD"/>
      <sheetName val="6.1-BY"/>
      <sheetName val="6.2-KZ"/>
      <sheetName val="6.3-BACA"/>
      <sheetName val="6.4-GNLS"/>
      <sheetName val="6.5-POM"/>
      <sheetName val="6.6-YAK"/>
      <sheetName val="6.7-THS"/>
      <sheetName val="6.8-K.SPL"/>
      <sheetName val="6.9-VRV İÇ"/>
      <sheetName val="6.10-VRV DIŞ"/>
      <sheetName val="6.11-EF"/>
      <sheetName val="6.12-EG"/>
      <sheetName val="5-TS "/>
      <sheetName val="5-KSI"/>
      <sheetName val="5-ISIT-20"/>
      <sheetName val="5-ISIT-15"/>
      <sheetName val="5-SOG-5)"/>
      <sheetName val="81DDKB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"/>
      <sheetName val="KAPAK (2)"/>
      <sheetName val="KAPAK"/>
      <sheetName val="İÇİNDEKİLER"/>
      <sheetName val="1-RAPOR"/>
      <sheetName val="2-KLAR "/>
      <sheetName val="K-TAB"/>
      <sheetName val="ARTAB-DF"/>
      <sheetName val="3-ISI KAYBI"/>
      <sheetName val="OZET"/>
      <sheetName val="M-TAB"/>
      <sheetName val="4-RAD"/>
      <sheetName val="R-TAB"/>
      <sheetName val="5-TS"/>
      <sheetName val="5-KSI"/>
      <sheetName val="5-ISIT"/>
      <sheetName val="7.1-KZ"/>
      <sheetName val="7.2-BACA"/>
      <sheetName val="7.3-GNL"/>
      <sheetName val="7.4-POM"/>
      <sheetName val="7.5-HİD."/>
      <sheetName val="7.6-YAK"/>
      <sheetName val="7.7-EF"/>
      <sheetName val="7.8-SPLİT"/>
      <sheetName val="7.9-EG"/>
      <sheetName val="7.12-EG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-MB"/>
      <sheetName val="3-ÖZET"/>
      <sheetName val="KAPAK"/>
      <sheetName val="İÇİNDEKİLER"/>
      <sheetName val="TABLO"/>
      <sheetName val="RAPOR"/>
      <sheetName val="2-CB"/>
      <sheetName val="4-IYB"/>
      <sheetName val="5-HB"/>
      <sheetName val="6.SB"/>
      <sheetName val="7.1-MF"/>
      <sheetName val="7.2-HEPALAR"/>
      <sheetName val="8.1-KS"/>
      <sheetName val="8.2-KZ"/>
      <sheetName val="8.3-CH"/>
      <sheetName val="8.4-POM"/>
      <sheetName val="8.5-İCMAL"/>
      <sheetName val="9-BF"/>
      <sheetName val="KARŞILAŞTIRMA"/>
      <sheetName val="MUNTERS"/>
      <sheetName val="SANTRALSEÇİM ÖZETİ"/>
      <sheetName val="Sayfa1"/>
      <sheetName val="4.4-GNLS"/>
      <sheetName val="HEPALA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zoomScale="130" zoomScaleNormal="130" zoomScalePageLayoutView="0" workbookViewId="0" topLeftCell="A1">
      <selection activeCell="A1" sqref="A1:E1"/>
    </sheetView>
  </sheetViews>
  <sheetFormatPr defaultColWidth="9.140625" defaultRowHeight="15" outlineLevelRow="1"/>
  <cols>
    <col min="1" max="1" width="34.140625" style="73" customWidth="1"/>
    <col min="2" max="2" width="11.28125" style="73" customWidth="1"/>
    <col min="3" max="3" width="0.42578125" style="73" customWidth="1"/>
    <col min="4" max="4" width="40.57421875" style="73" customWidth="1"/>
    <col min="5" max="5" width="12.140625" style="73" customWidth="1"/>
    <col min="6" max="7" width="13.7109375" style="73" customWidth="1"/>
    <col min="8" max="16384" width="9.140625" style="73" customWidth="1"/>
  </cols>
  <sheetData>
    <row r="1" spans="1:9" s="23" customFormat="1" ht="40.5" customHeight="1" thickBot="1">
      <c r="A1" s="119"/>
      <c r="B1" s="120"/>
      <c r="C1" s="120"/>
      <c r="D1" s="120"/>
      <c r="E1" s="121"/>
      <c r="F1" s="16"/>
      <c r="G1" s="16"/>
      <c r="H1" s="16"/>
      <c r="I1" s="16"/>
    </row>
    <row r="2" spans="1:5" ht="15">
      <c r="A2" s="71" t="s">
        <v>53</v>
      </c>
      <c r="B2" s="96">
        <v>3</v>
      </c>
      <c r="C2" s="72"/>
      <c r="D2" s="115" t="s">
        <v>69</v>
      </c>
      <c r="E2" s="116"/>
    </row>
    <row r="3" spans="1:5" ht="15.75" thickBot="1">
      <c r="A3" s="74" t="s">
        <v>54</v>
      </c>
      <c r="B3" s="97">
        <v>10</v>
      </c>
      <c r="C3" s="75"/>
      <c r="D3" s="117"/>
      <c r="E3" s="118"/>
    </row>
    <row r="4" spans="1:5" ht="15">
      <c r="A4" s="76" t="s">
        <v>97</v>
      </c>
      <c r="B4" s="98">
        <f>B2*B3</f>
        <v>30</v>
      </c>
      <c r="C4" s="75"/>
      <c r="D4" s="77" t="s">
        <v>36</v>
      </c>
      <c r="E4" s="78">
        <v>0</v>
      </c>
    </row>
    <row r="5" spans="1:5" ht="15">
      <c r="A5" s="74" t="s">
        <v>55</v>
      </c>
      <c r="B5" s="99">
        <v>1.6</v>
      </c>
      <c r="C5" s="75"/>
      <c r="D5" s="79" t="s">
        <v>37</v>
      </c>
      <c r="E5" s="80">
        <v>1</v>
      </c>
    </row>
    <row r="6" spans="1:5" ht="15">
      <c r="A6" s="76" t="s">
        <v>98</v>
      </c>
      <c r="B6" s="100">
        <f>B4*B5</f>
        <v>48</v>
      </c>
      <c r="C6" s="75"/>
      <c r="D6" s="79" t="s">
        <v>38</v>
      </c>
      <c r="E6" s="80">
        <v>2</v>
      </c>
    </row>
    <row r="7" spans="1:5" ht="15.75" thickBot="1">
      <c r="A7" s="74" t="s">
        <v>56</v>
      </c>
      <c r="B7" s="101">
        <v>28</v>
      </c>
      <c r="C7" s="75"/>
      <c r="D7" s="81" t="s">
        <v>39</v>
      </c>
      <c r="E7" s="82">
        <v>4</v>
      </c>
    </row>
    <row r="8" spans="1:5" ht="15.75" thickBot="1">
      <c r="A8" s="74" t="s">
        <v>23</v>
      </c>
      <c r="B8" s="102">
        <v>30</v>
      </c>
      <c r="C8" s="75"/>
      <c r="D8" s="124" t="s">
        <v>88</v>
      </c>
      <c r="E8" s="125"/>
    </row>
    <row r="9" spans="1:5" ht="15">
      <c r="A9" s="83" t="s">
        <v>68</v>
      </c>
      <c r="B9" s="103">
        <v>1</v>
      </c>
      <c r="C9" s="75"/>
      <c r="D9" s="130" t="s">
        <v>58</v>
      </c>
      <c r="E9" s="131"/>
    </row>
    <row r="10" spans="1:5" ht="15.75" thickBot="1">
      <c r="A10" s="84" t="s">
        <v>57</v>
      </c>
      <c r="B10" s="104">
        <v>65</v>
      </c>
      <c r="C10" s="75"/>
      <c r="D10" s="132"/>
      <c r="E10" s="133"/>
    </row>
    <row r="11" spans="1:5" ht="15.75" customHeight="1" hidden="1" outlineLevel="1">
      <c r="A11" s="74"/>
      <c r="B11" s="105" t="str">
        <f>B10&amp;B8</f>
        <v>6530</v>
      </c>
      <c r="C11" s="75"/>
      <c r="D11" s="122" t="s">
        <v>58</v>
      </c>
      <c r="E11" s="123"/>
    </row>
    <row r="12" spans="1:5" ht="15" collapsed="1">
      <c r="A12" s="74" t="s">
        <v>32</v>
      </c>
      <c r="B12" s="102">
        <v>15</v>
      </c>
      <c r="C12" s="75"/>
      <c r="D12" s="85" t="s">
        <v>59</v>
      </c>
      <c r="E12" s="86">
        <v>10</v>
      </c>
    </row>
    <row r="13" spans="1:5" ht="15">
      <c r="A13" s="87" t="s">
        <v>3</v>
      </c>
      <c r="B13" s="106">
        <v>15</v>
      </c>
      <c r="C13" s="75"/>
      <c r="D13" s="89" t="s">
        <v>60</v>
      </c>
      <c r="E13" s="88">
        <v>20</v>
      </c>
    </row>
    <row r="14" spans="1:5" ht="15.75" thickBot="1">
      <c r="A14" s="90" t="s">
        <v>67</v>
      </c>
      <c r="B14" s="107">
        <v>1</v>
      </c>
      <c r="C14" s="91"/>
      <c r="D14" s="92" t="s">
        <v>61</v>
      </c>
      <c r="E14" s="93">
        <v>30</v>
      </c>
    </row>
    <row r="15" ht="3" customHeight="1" thickBot="1"/>
    <row r="16" spans="1:4" ht="15">
      <c r="A16" s="126" t="s">
        <v>95</v>
      </c>
      <c r="B16" s="127"/>
      <c r="C16" s="127"/>
      <c r="D16" s="69">
        <f>Hesaplar!D51</f>
        <v>3.3</v>
      </c>
    </row>
    <row r="17" spans="1:4" ht="15.75" thickBot="1">
      <c r="A17" s="128" t="s">
        <v>96</v>
      </c>
      <c r="B17" s="129"/>
      <c r="C17" s="129"/>
      <c r="D17" s="70">
        <f>Hesaplar!D58</f>
        <v>34.76744186046511</v>
      </c>
    </row>
    <row r="18" spans="1:4" ht="15">
      <c r="A18" s="109" t="s">
        <v>81</v>
      </c>
      <c r="B18" s="110"/>
      <c r="C18" s="110"/>
      <c r="D18" s="113">
        <f>Hesaplar!D61</f>
        <v>38.056756914999994</v>
      </c>
    </row>
    <row r="19" spans="1:4" ht="15.75" thickBot="1">
      <c r="A19" s="111"/>
      <c r="B19" s="112"/>
      <c r="C19" s="112"/>
      <c r="D19" s="114"/>
    </row>
    <row r="26" ht="27" customHeight="1"/>
    <row r="27" ht="24" customHeight="1"/>
  </sheetData>
  <sheetProtection password="C412" sheet="1" formatCells="0" formatColumns="0" formatRows="0" autoFilter="0" pivotTables="0"/>
  <mergeCells count="9">
    <mergeCell ref="A18:C19"/>
    <mergeCell ref="D18:D19"/>
    <mergeCell ref="D2:E3"/>
    <mergeCell ref="A1:E1"/>
    <mergeCell ref="D11:E11"/>
    <mergeCell ref="D8:E8"/>
    <mergeCell ref="A16:C16"/>
    <mergeCell ref="A17:C17"/>
    <mergeCell ref="D9:E10"/>
  </mergeCells>
  <printOptions/>
  <pageMargins left="0.4330708661417323" right="0.4724409448818898" top="1.66" bottom="0.7480314960629921" header="0.31496062992125984" footer="0.31496062992125984"/>
  <pageSetup fitToHeight="1" fitToWidth="1" horizontalDpi="600" verticalDpi="600" orientation="portrait" paperSize="9" scale="95" r:id="rId2"/>
  <headerFooter>
    <oddHeader>&amp;L&amp;G&amp;R&amp;G</oddHeader>
    <oddFooter>&amp;C&amp;G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1"/>
  <sheetViews>
    <sheetView zoomScaleSheetLayoutView="80" zoomScalePageLayoutView="0" workbookViewId="0" topLeftCell="A1">
      <selection activeCell="A1" sqref="A1:D61"/>
    </sheetView>
  </sheetViews>
  <sheetFormatPr defaultColWidth="9.140625" defaultRowHeight="15"/>
  <cols>
    <col min="1" max="1" width="80.28125" style="16" customWidth="1"/>
    <col min="2" max="2" width="11.421875" style="16" bestFit="1" customWidth="1"/>
    <col min="3" max="3" width="11.00390625" style="16" bestFit="1" customWidth="1"/>
    <col min="4" max="4" width="32.00390625" style="16" bestFit="1" customWidth="1"/>
    <col min="5" max="16384" width="9.140625" style="23" customWidth="1"/>
  </cols>
  <sheetData>
    <row r="1" spans="1:4" ht="63" customHeight="1" thickBot="1">
      <c r="A1" s="137">
        <f>Veriler!$A$1</f>
        <v>0</v>
      </c>
      <c r="B1" s="138"/>
      <c r="C1" s="138"/>
      <c r="D1" s="139"/>
    </row>
    <row r="2" spans="1:4" ht="23.25" customHeight="1" thickBot="1">
      <c r="A2" s="140" t="s">
        <v>0</v>
      </c>
      <c r="B2" s="141"/>
      <c r="C2" s="141"/>
      <c r="D2" s="142"/>
    </row>
    <row r="3" spans="1:4" ht="15">
      <c r="A3" s="25" t="s">
        <v>22</v>
      </c>
      <c r="B3" s="143" t="s">
        <v>24</v>
      </c>
      <c r="C3" s="143"/>
      <c r="D3" s="17">
        <f>Veriler!$B$7</f>
        <v>28</v>
      </c>
    </row>
    <row r="4" spans="1:4" ht="15">
      <c r="A4" s="26" t="s">
        <v>84</v>
      </c>
      <c r="B4" s="144" t="s">
        <v>1</v>
      </c>
      <c r="C4" s="144"/>
      <c r="D4" s="18">
        <f>VLOOKUP(D3,D!A3:B26,2,0)</f>
        <v>24.57</v>
      </c>
    </row>
    <row r="5" spans="1:4" ht="15">
      <c r="A5" s="26" t="s">
        <v>23</v>
      </c>
      <c r="B5" s="144" t="s">
        <v>48</v>
      </c>
      <c r="C5" s="144"/>
      <c r="D5" s="19">
        <f>Veriler!$B$8</f>
        <v>30</v>
      </c>
    </row>
    <row r="6" spans="1:4" ht="15">
      <c r="A6" s="26" t="s">
        <v>85</v>
      </c>
      <c r="B6" s="144" t="s">
        <v>2</v>
      </c>
      <c r="C6" s="144"/>
      <c r="D6" s="18">
        <f>VLOOKUP(Veriler!B11,D!F3:G1000,2,0)</f>
        <v>17.416</v>
      </c>
    </row>
    <row r="7" spans="1:4" ht="15">
      <c r="A7" s="26" t="s">
        <v>3</v>
      </c>
      <c r="B7" s="144" t="s">
        <v>4</v>
      </c>
      <c r="C7" s="144"/>
      <c r="D7" s="20">
        <f>Veriler!$B$13</f>
        <v>15</v>
      </c>
    </row>
    <row r="8" spans="1:4" ht="15">
      <c r="A8" s="145" t="s">
        <v>70</v>
      </c>
      <c r="B8" s="27" t="s">
        <v>27</v>
      </c>
      <c r="C8" s="64" t="s">
        <v>71</v>
      </c>
      <c r="D8" s="21">
        <f>Veriler!$B$2</f>
        <v>3</v>
      </c>
    </row>
    <row r="9" spans="1:4" ht="15">
      <c r="A9" s="145"/>
      <c r="B9" s="27" t="s">
        <v>28</v>
      </c>
      <c r="C9" s="64" t="s">
        <v>76</v>
      </c>
      <c r="D9" s="21">
        <f>Veriler!$B$3</f>
        <v>10</v>
      </c>
    </row>
    <row r="10" spans="1:4" ht="15">
      <c r="A10" s="145"/>
      <c r="B10" s="27" t="s">
        <v>29</v>
      </c>
      <c r="C10" s="64" t="s">
        <v>72</v>
      </c>
      <c r="D10" s="21">
        <f>Veriler!$B$5</f>
        <v>1.6</v>
      </c>
    </row>
    <row r="11" spans="1:4" ht="15">
      <c r="A11" s="145"/>
      <c r="B11" s="27" t="s">
        <v>25</v>
      </c>
      <c r="C11" s="64" t="s">
        <v>73</v>
      </c>
      <c r="D11" s="22">
        <f>+D8*D9</f>
        <v>30</v>
      </c>
    </row>
    <row r="12" spans="1:4" ht="15.75" thickBot="1">
      <c r="A12" s="146"/>
      <c r="B12" s="28" t="s">
        <v>26</v>
      </c>
      <c r="C12" s="29" t="s">
        <v>74</v>
      </c>
      <c r="D12" s="94">
        <f>+D11*D10</f>
        <v>48</v>
      </c>
    </row>
    <row r="13" spans="1:4" ht="15.75" thickBot="1">
      <c r="A13" s="147" t="s">
        <v>5</v>
      </c>
      <c r="B13" s="149" t="s">
        <v>75</v>
      </c>
      <c r="C13" s="150"/>
      <c r="D13" s="95" t="s">
        <v>30</v>
      </c>
    </row>
    <row r="14" spans="1:4" ht="16.5" thickBot="1">
      <c r="A14" s="148"/>
      <c r="B14" s="151"/>
      <c r="C14" s="152"/>
      <c r="D14" s="63">
        <f>IF((D4-D6)&gt;0,(D4-D6)*0.001*D7*D11,(D6-D4)*0.001*D7*D11)</f>
        <v>3.2193</v>
      </c>
    </row>
    <row r="15" spans="1:4" ht="5.25" customHeight="1" thickBot="1">
      <c r="A15" s="30"/>
      <c r="B15" s="24"/>
      <c r="C15" s="24"/>
      <c r="D15" s="31"/>
    </row>
    <row r="16" spans="1:4" ht="23.25" customHeight="1" thickBot="1">
      <c r="A16" s="140" t="s">
        <v>33</v>
      </c>
      <c r="B16" s="141"/>
      <c r="C16" s="141"/>
      <c r="D16" s="142"/>
    </row>
    <row r="17" spans="1:4" ht="15">
      <c r="A17" s="32" t="s">
        <v>40</v>
      </c>
      <c r="B17" s="143" t="s">
        <v>35</v>
      </c>
      <c r="C17" s="143"/>
      <c r="D17" s="33">
        <f>Veriler!$B$9</f>
        <v>1</v>
      </c>
    </row>
    <row r="18" spans="1:4" ht="15.75" thickBot="1">
      <c r="A18" s="34" t="s">
        <v>41</v>
      </c>
      <c r="B18" s="144" t="s">
        <v>34</v>
      </c>
      <c r="C18" s="144"/>
      <c r="D18" s="65">
        <f>1.8*D17+1.65*SQRT(D17)</f>
        <v>3.45</v>
      </c>
    </row>
    <row r="19" spans="1:4" ht="16.5" thickBot="1">
      <c r="A19" s="147" t="s">
        <v>33</v>
      </c>
      <c r="B19" s="149" t="s">
        <v>43</v>
      </c>
      <c r="C19" s="150"/>
      <c r="D19" s="35" t="s">
        <v>42</v>
      </c>
    </row>
    <row r="20" spans="1:4" ht="16.5" thickBot="1">
      <c r="A20" s="148"/>
      <c r="B20" s="151" t="s">
        <v>43</v>
      </c>
      <c r="C20" s="152"/>
      <c r="D20" s="36">
        <f>(D3-D5)*D18*D11</f>
        <v>-207</v>
      </c>
    </row>
    <row r="21" spans="1:4" ht="5.25" customHeight="1" thickBot="1">
      <c r="A21" s="30"/>
      <c r="B21" s="24"/>
      <c r="C21" s="24"/>
      <c r="D21" s="31"/>
    </row>
    <row r="22" spans="1:4" ht="23.25" customHeight="1" thickBot="1">
      <c r="A22" s="140" t="s">
        <v>44</v>
      </c>
      <c r="B22" s="141"/>
      <c r="C22" s="141"/>
      <c r="D22" s="142"/>
    </row>
    <row r="23" spans="1:4" ht="15">
      <c r="A23" s="32" t="s">
        <v>86</v>
      </c>
      <c r="B23" s="143" t="s">
        <v>45</v>
      </c>
      <c r="C23" s="143"/>
      <c r="D23" s="57">
        <v>4.78</v>
      </c>
    </row>
    <row r="24" spans="1:4" ht="15.75" thickBot="1">
      <c r="A24" s="37" t="s">
        <v>47</v>
      </c>
      <c r="B24" s="159" t="s">
        <v>46</v>
      </c>
      <c r="C24" s="159"/>
      <c r="D24" s="38">
        <v>1</v>
      </c>
    </row>
    <row r="25" spans="1:4" ht="16.5" thickBot="1">
      <c r="A25" s="153" t="s">
        <v>44</v>
      </c>
      <c r="B25" s="155" t="s">
        <v>50</v>
      </c>
      <c r="C25" s="156"/>
      <c r="D25" s="39" t="s">
        <v>49</v>
      </c>
    </row>
    <row r="26" spans="1:4" ht="16.5" thickBot="1">
      <c r="A26" s="154"/>
      <c r="B26" s="157"/>
      <c r="C26" s="158"/>
      <c r="D26" s="36">
        <f>IF((D3-D5)&lt;0,0,(D3-D5)*D24*D11*D23)</f>
        <v>0</v>
      </c>
    </row>
    <row r="27" spans="1:4" ht="5.25" customHeight="1" thickBot="1">
      <c r="A27" s="30"/>
      <c r="B27" s="24"/>
      <c r="C27" s="24"/>
      <c r="D27" s="31"/>
    </row>
    <row r="28" spans="1:4" ht="23.25" customHeight="1" thickBot="1">
      <c r="A28" s="134" t="s">
        <v>6</v>
      </c>
      <c r="B28" s="135"/>
      <c r="C28" s="135"/>
      <c r="D28" s="136"/>
    </row>
    <row r="29" spans="1:4" ht="15.75" thickBot="1">
      <c r="A29" s="160" t="s">
        <v>7</v>
      </c>
      <c r="B29" s="161"/>
      <c r="C29" s="56" t="s">
        <v>87</v>
      </c>
      <c r="D29" s="59">
        <v>582.42</v>
      </c>
    </row>
    <row r="30" spans="1:4" ht="16.5" thickBot="1">
      <c r="A30" s="173" t="s">
        <v>8</v>
      </c>
      <c r="B30" s="149" t="s">
        <v>77</v>
      </c>
      <c r="C30" s="150" t="s">
        <v>12</v>
      </c>
      <c r="D30" s="39" t="s">
        <v>9</v>
      </c>
    </row>
    <row r="31" spans="1:4" ht="16.5" thickBot="1">
      <c r="A31" s="174"/>
      <c r="B31" s="151"/>
      <c r="C31" s="152" t="s">
        <v>12</v>
      </c>
      <c r="D31" s="36">
        <f>+D14*D29</f>
        <v>1874.984706</v>
      </c>
    </row>
    <row r="32" spans="1:4" ht="5.25" customHeight="1" thickBot="1">
      <c r="A32" s="30"/>
      <c r="B32" s="24"/>
      <c r="C32" s="24"/>
      <c r="D32" s="31"/>
    </row>
    <row r="33" spans="1:4" ht="23.25" customHeight="1" thickBot="1">
      <c r="A33" s="140" t="s">
        <v>10</v>
      </c>
      <c r="B33" s="141"/>
      <c r="C33" s="141"/>
      <c r="D33" s="142"/>
    </row>
    <row r="34" spans="1:4" ht="15.75" thickBot="1">
      <c r="A34" s="195"/>
      <c r="B34" s="196"/>
      <c r="C34" s="58" t="s">
        <v>11</v>
      </c>
      <c r="D34" s="40">
        <v>10</v>
      </c>
    </row>
    <row r="35" spans="1:4" ht="16.5" customHeight="1" thickBot="1">
      <c r="A35" s="199" t="s">
        <v>78</v>
      </c>
      <c r="B35" s="201" t="s">
        <v>31</v>
      </c>
      <c r="C35" s="202"/>
      <c r="D35" s="39" t="s">
        <v>66</v>
      </c>
    </row>
    <row r="36" spans="1:4" ht="16.5" thickBot="1">
      <c r="A36" s="200"/>
      <c r="B36" s="203"/>
      <c r="C36" s="204"/>
      <c r="D36" s="36">
        <f>+D34*D11</f>
        <v>300</v>
      </c>
    </row>
    <row r="37" spans="1:4" ht="5.25" customHeight="1" thickBot="1">
      <c r="A37" s="30"/>
      <c r="B37" s="24"/>
      <c r="C37" s="24"/>
      <c r="D37" s="31"/>
    </row>
    <row r="38" spans="1:4" ht="23.25" customHeight="1" thickBot="1">
      <c r="A38" s="140" t="s">
        <v>89</v>
      </c>
      <c r="B38" s="141"/>
      <c r="C38" s="141"/>
      <c r="D38" s="142"/>
    </row>
    <row r="39" spans="1:4" ht="36" customHeight="1" thickBot="1">
      <c r="A39" s="60" t="s">
        <v>89</v>
      </c>
      <c r="B39" s="171" t="s">
        <v>90</v>
      </c>
      <c r="C39" s="172"/>
      <c r="D39" s="36">
        <f>D14*(D3-Veriler!B13)</f>
        <v>41.8509</v>
      </c>
    </row>
    <row r="40" spans="1:4" ht="5.25" customHeight="1" thickBot="1">
      <c r="A40" s="30"/>
      <c r="B40" s="24"/>
      <c r="C40" s="24"/>
      <c r="D40" s="31"/>
    </row>
    <row r="41" spans="1:4" ht="23.25" customHeight="1" thickBot="1">
      <c r="A41" s="140" t="s">
        <v>91</v>
      </c>
      <c r="B41" s="141"/>
      <c r="C41" s="141" t="s">
        <v>51</v>
      </c>
      <c r="D41" s="142"/>
    </row>
    <row r="42" spans="1:4" ht="15.75">
      <c r="A42" s="41" t="s">
        <v>92</v>
      </c>
      <c r="B42" s="182" t="s">
        <v>93</v>
      </c>
      <c r="C42" s="183"/>
      <c r="D42" s="61">
        <v>15</v>
      </c>
    </row>
    <row r="43" spans="1:4" ht="15.75" thickBot="1">
      <c r="A43" s="42" t="s">
        <v>94</v>
      </c>
      <c r="B43" s="184"/>
      <c r="C43" s="185"/>
      <c r="D43" s="22">
        <f>D11</f>
        <v>30</v>
      </c>
    </row>
    <row r="44" spans="1:4" ht="16.5" thickBot="1">
      <c r="A44" s="43" t="s">
        <v>91</v>
      </c>
      <c r="B44" s="179" t="s">
        <v>52</v>
      </c>
      <c r="C44" s="180"/>
      <c r="D44" s="44">
        <f>D42*D43</f>
        <v>450</v>
      </c>
    </row>
    <row r="45" spans="1:4" ht="5.25" customHeight="1" thickBot="1">
      <c r="A45" s="30"/>
      <c r="B45" s="24"/>
      <c r="C45" s="24"/>
      <c r="D45" s="31"/>
    </row>
    <row r="46" spans="1:4" ht="23.25" customHeight="1" thickBot="1">
      <c r="A46" s="140" t="s">
        <v>13</v>
      </c>
      <c r="B46" s="141"/>
      <c r="C46" s="141"/>
      <c r="D46" s="142"/>
    </row>
    <row r="47" spans="1:4" ht="15.75" customHeight="1">
      <c r="A47" s="45"/>
      <c r="B47" s="197" t="s">
        <v>14</v>
      </c>
      <c r="C47" s="197"/>
      <c r="D47" s="46" t="s">
        <v>79</v>
      </c>
    </row>
    <row r="48" spans="1:4" ht="15">
      <c r="A48" s="47"/>
      <c r="B48" s="198" t="s">
        <v>14</v>
      </c>
      <c r="C48" s="198"/>
      <c r="D48" s="48">
        <f>D20+D26+D31+D36+D39+D41+D44</f>
        <v>2459.8356059999996</v>
      </c>
    </row>
    <row r="49" spans="1:4" ht="15" thickBot="1">
      <c r="A49" s="49"/>
      <c r="B49" s="181" t="s">
        <v>82</v>
      </c>
      <c r="C49" s="181"/>
      <c r="D49" s="50">
        <v>0.15</v>
      </c>
    </row>
    <row r="50" spans="1:4" ht="24" thickBot="1">
      <c r="A50" s="175" t="s">
        <v>13</v>
      </c>
      <c r="B50" s="177" t="s">
        <v>21</v>
      </c>
      <c r="C50" s="178"/>
      <c r="D50" s="66">
        <f>+D48*(D49+1)</f>
        <v>2828.810946899999</v>
      </c>
    </row>
    <row r="51" spans="1:4" ht="24" thickBot="1">
      <c r="A51" s="176"/>
      <c r="B51" s="168"/>
      <c r="C51" s="170"/>
      <c r="D51" s="67">
        <f>ROUNDUP((+D48*(D49+1))/0.86/100,0)*100/1000</f>
        <v>3.3</v>
      </c>
    </row>
    <row r="52" spans="1:4" ht="5.25" customHeight="1" thickBot="1">
      <c r="A52" s="30"/>
      <c r="B52" s="24"/>
      <c r="C52" s="24"/>
      <c r="D52" s="31"/>
    </row>
    <row r="53" spans="1:4" ht="21" thickBot="1">
      <c r="A53" s="162" t="s">
        <v>15</v>
      </c>
      <c r="B53" s="163"/>
      <c r="C53" s="163"/>
      <c r="D53" s="164"/>
    </row>
    <row r="54" spans="1:4" ht="15">
      <c r="A54" s="51" t="s">
        <v>16</v>
      </c>
      <c r="B54" s="192" t="s">
        <v>17</v>
      </c>
      <c r="C54" s="192"/>
      <c r="D54" s="52">
        <f>Veriler!$B$14*24</f>
        <v>24</v>
      </c>
    </row>
    <row r="55" spans="1:4" ht="15">
      <c r="A55" s="62" t="s">
        <v>83</v>
      </c>
      <c r="B55" s="193" t="s">
        <v>18</v>
      </c>
      <c r="C55" s="193"/>
      <c r="D55" s="53">
        <f>+D12*1.15</f>
        <v>55.199999999999996</v>
      </c>
    </row>
    <row r="56" spans="1:4" ht="15" customHeight="1" thickBot="1">
      <c r="A56" s="54"/>
      <c r="B56" s="194" t="s">
        <v>19</v>
      </c>
      <c r="C56" s="194"/>
      <c r="D56" s="55" t="s">
        <v>20</v>
      </c>
    </row>
    <row r="57" spans="1:4" ht="24" thickBot="1">
      <c r="A57" s="165" t="s">
        <v>80</v>
      </c>
      <c r="B57" s="166"/>
      <c r="C57" s="167"/>
      <c r="D57" s="66">
        <f>(D55*1000*(D3-(Veriler!B12)))/D54</f>
        <v>29899.999999999996</v>
      </c>
    </row>
    <row r="58" spans="1:4" ht="24" thickBot="1">
      <c r="A58" s="168"/>
      <c r="B58" s="169"/>
      <c r="C58" s="170"/>
      <c r="D58" s="67">
        <f>D57/860</f>
        <v>34.76744186046511</v>
      </c>
    </row>
    <row r="59" spans="1:4" ht="5.25" customHeight="1" thickBot="1">
      <c r="A59" s="30"/>
      <c r="B59" s="24"/>
      <c r="C59" s="24"/>
      <c r="D59" s="31"/>
    </row>
    <row r="60" spans="1:4" ht="27" thickBot="1">
      <c r="A60" s="186" t="s">
        <v>81</v>
      </c>
      <c r="B60" s="187"/>
      <c r="C60" s="188"/>
      <c r="D60" s="68">
        <f>D50+D57</f>
        <v>32728.810946899997</v>
      </c>
    </row>
    <row r="61" spans="1:4" ht="24" thickBot="1">
      <c r="A61" s="189"/>
      <c r="B61" s="190"/>
      <c r="C61" s="191"/>
      <c r="D61" s="67">
        <f>D60/860</f>
        <v>38.056756914999994</v>
      </c>
    </row>
  </sheetData>
  <sheetProtection password="C412" sheet="1" formatCells="0" formatColumns="0" formatRows="0" autoFilter="0" pivotTables="0"/>
  <mergeCells count="46">
    <mergeCell ref="A60:C61"/>
    <mergeCell ref="B54:C54"/>
    <mergeCell ref="B55:C55"/>
    <mergeCell ref="B56:C56"/>
    <mergeCell ref="A34:B34"/>
    <mergeCell ref="B47:C47"/>
    <mergeCell ref="B48:C48"/>
    <mergeCell ref="A35:A36"/>
    <mergeCell ref="B35:C36"/>
    <mergeCell ref="A29:B29"/>
    <mergeCell ref="A38:D38"/>
    <mergeCell ref="A53:D53"/>
    <mergeCell ref="A57:C58"/>
    <mergeCell ref="B39:C39"/>
    <mergeCell ref="A30:A31"/>
    <mergeCell ref="B30:C31"/>
    <mergeCell ref="A33:D33"/>
    <mergeCell ref="A50:A51"/>
    <mergeCell ref="B50:C51"/>
    <mergeCell ref="A41:D41"/>
    <mergeCell ref="B44:C44"/>
    <mergeCell ref="B49:C49"/>
    <mergeCell ref="B42:C42"/>
    <mergeCell ref="A46:D46"/>
    <mergeCell ref="B43:C43"/>
    <mergeCell ref="B25:C26"/>
    <mergeCell ref="A22:D22"/>
    <mergeCell ref="B23:C23"/>
    <mergeCell ref="B24:C24"/>
    <mergeCell ref="A19:A20"/>
    <mergeCell ref="A28:D28"/>
    <mergeCell ref="A1:D1"/>
    <mergeCell ref="A2:D2"/>
    <mergeCell ref="B17:C17"/>
    <mergeCell ref="B3:C3"/>
    <mergeCell ref="B4:C4"/>
    <mergeCell ref="B5:C5"/>
    <mergeCell ref="B6:C6"/>
    <mergeCell ref="B7:C7"/>
    <mergeCell ref="B18:C18"/>
    <mergeCell ref="A16:D16"/>
    <mergeCell ref="A8:A12"/>
    <mergeCell ref="A13:A14"/>
    <mergeCell ref="B13:C14"/>
    <mergeCell ref="B19:C20"/>
    <mergeCell ref="A25:A26"/>
  </mergeCells>
  <printOptions/>
  <pageMargins left="0.61" right="0.35433070866141736" top="1.0236220472440944" bottom="0.8267716535433072" header="0.15748031496062992" footer="0.15748031496062992"/>
  <pageSetup horizontalDpi="300" verticalDpi="300" orientation="portrait" paperSize="9" scale="68" r:id="rId4"/>
  <headerFooter>
    <oddHeader>&amp;L&amp;G&amp;R&amp;G</oddHeader>
    <oddFooter>&amp;C&amp;G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G75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K12" sqref="K12"/>
    </sheetView>
  </sheetViews>
  <sheetFormatPr defaultColWidth="9.140625" defaultRowHeight="15" outlineLevelCol="2"/>
  <cols>
    <col min="1" max="1" width="8.00390625" style="1" hidden="1" customWidth="1" outlineLevel="1"/>
    <col min="2" max="2" width="7.8515625" style="1" hidden="1" customWidth="1" outlineLevel="1"/>
    <col min="3" max="3" width="6.00390625" style="1" hidden="1" customWidth="1" outlineLevel="1"/>
    <col min="4" max="5" width="8.140625" style="1" hidden="1" customWidth="1" outlineLevel="1"/>
    <col min="6" max="6" width="8.140625" style="1" hidden="1" customWidth="1" outlineLevel="2"/>
    <col min="7" max="7" width="9.421875" style="1" hidden="1" customWidth="1" outlineLevel="1" collapsed="1"/>
    <col min="8" max="8" width="6.00390625" style="1" hidden="1" customWidth="1" outlineLevel="1"/>
    <col min="9" max="9" width="6.00390625" style="1" bestFit="1" customWidth="1" collapsed="1"/>
    <col min="10" max="10" width="6.00390625" style="1" bestFit="1" customWidth="1"/>
  </cols>
  <sheetData>
    <row r="1" ht="15.75" thickBot="1"/>
    <row r="2" spans="1:7" ht="48" customHeight="1" thickBot="1">
      <c r="A2" s="3" t="s">
        <v>62</v>
      </c>
      <c r="B2" s="3" t="s">
        <v>63</v>
      </c>
      <c r="C2"/>
      <c r="D2" s="15" t="s">
        <v>64</v>
      </c>
      <c r="E2" s="15" t="s">
        <v>65</v>
      </c>
      <c r="F2" s="15"/>
      <c r="G2" s="15" t="s">
        <v>63</v>
      </c>
    </row>
    <row r="3" spans="1:7" ht="15">
      <c r="A3" s="5">
        <v>15</v>
      </c>
      <c r="B3" s="8">
        <v>10.85</v>
      </c>
      <c r="D3" s="12">
        <v>-10</v>
      </c>
      <c r="E3" s="12">
        <v>99.9</v>
      </c>
      <c r="F3" s="13" t="str">
        <f>E3&amp;D3</f>
        <v>99,9-10</v>
      </c>
      <c r="G3" s="14">
        <v>1.599</v>
      </c>
    </row>
    <row r="4" spans="1:7" ht="15">
      <c r="A4" s="6">
        <v>16</v>
      </c>
      <c r="B4" s="9">
        <v>11.57</v>
      </c>
      <c r="D4" s="4">
        <v>-9</v>
      </c>
      <c r="E4" s="4">
        <v>99.9</v>
      </c>
      <c r="F4" s="10" t="str">
        <f aca="true" t="shared" si="0" ref="F4:F67">E4&amp;D4</f>
        <v>99,9-9</v>
      </c>
      <c r="G4" s="11">
        <v>1.747</v>
      </c>
    </row>
    <row r="5" spans="1:7" ht="15">
      <c r="A5" s="6">
        <v>17</v>
      </c>
      <c r="B5" s="9">
        <v>12.35</v>
      </c>
      <c r="D5" s="4">
        <v>-8</v>
      </c>
      <c r="E5" s="4">
        <v>99.9</v>
      </c>
      <c r="F5" s="10" t="str">
        <f t="shared" si="0"/>
        <v>99,9-8</v>
      </c>
      <c r="G5" s="11">
        <v>1.908</v>
      </c>
    </row>
    <row r="6" spans="1:7" ht="15">
      <c r="A6" s="6">
        <v>18</v>
      </c>
      <c r="B6" s="9">
        <v>13.17</v>
      </c>
      <c r="D6" s="4">
        <v>-7</v>
      </c>
      <c r="E6" s="4">
        <v>99.9</v>
      </c>
      <c r="F6" s="10" t="str">
        <f t="shared" si="0"/>
        <v>99,9-7</v>
      </c>
      <c r="G6" s="11">
        <v>2.082</v>
      </c>
    </row>
    <row r="7" spans="1:7" ht="15">
      <c r="A7" s="6">
        <v>19</v>
      </c>
      <c r="B7" s="9">
        <v>14.04</v>
      </c>
      <c r="D7" s="4">
        <v>-6</v>
      </c>
      <c r="E7" s="4">
        <v>99.9</v>
      </c>
      <c r="F7" s="10" t="str">
        <f t="shared" si="0"/>
        <v>99,9-6</v>
      </c>
      <c r="G7" s="11">
        <v>2.271</v>
      </c>
    </row>
    <row r="8" spans="1:7" ht="15">
      <c r="A8" s="6">
        <v>20</v>
      </c>
      <c r="B8" s="9">
        <v>14.49</v>
      </c>
      <c r="D8" s="4">
        <v>-5</v>
      </c>
      <c r="E8" s="4">
        <v>99.9</v>
      </c>
      <c r="F8" s="10" t="str">
        <f t="shared" si="0"/>
        <v>99,9-5</v>
      </c>
      <c r="G8" s="11">
        <v>2.475</v>
      </c>
    </row>
    <row r="9" spans="1:7" ht="15">
      <c r="A9" s="6">
        <v>21</v>
      </c>
      <c r="B9" s="9">
        <v>15.94</v>
      </c>
      <c r="C9" s="2"/>
      <c r="D9" s="4">
        <v>-4</v>
      </c>
      <c r="E9" s="4">
        <v>99.9</v>
      </c>
      <c r="F9" s="10" t="str">
        <f t="shared" si="0"/>
        <v>99,9-4</v>
      </c>
      <c r="G9" s="11">
        <v>2.696</v>
      </c>
    </row>
    <row r="10" spans="1:7" ht="15">
      <c r="A10" s="6">
        <v>22</v>
      </c>
      <c r="B10" s="9">
        <v>16.97</v>
      </c>
      <c r="D10" s="4">
        <v>-3</v>
      </c>
      <c r="E10" s="4">
        <v>99.9</v>
      </c>
      <c r="F10" s="10" t="str">
        <f t="shared" si="0"/>
        <v>99,9-3</v>
      </c>
      <c r="G10" s="11">
        <v>2.935</v>
      </c>
    </row>
    <row r="11" spans="1:7" ht="15">
      <c r="A11" s="6">
        <v>23</v>
      </c>
      <c r="B11" s="9">
        <v>18.07</v>
      </c>
      <c r="D11" s="4">
        <v>-2</v>
      </c>
      <c r="E11" s="4">
        <v>99.9</v>
      </c>
      <c r="F11" s="10" t="str">
        <f t="shared" si="0"/>
        <v>99,9-2</v>
      </c>
      <c r="G11" s="11">
        <v>3.193</v>
      </c>
    </row>
    <row r="12" spans="1:7" ht="15">
      <c r="A12" s="6">
        <v>24</v>
      </c>
      <c r="B12" s="9">
        <v>19.23</v>
      </c>
      <c r="D12" s="4">
        <v>-1</v>
      </c>
      <c r="E12" s="4">
        <v>99.9</v>
      </c>
      <c r="F12" s="10" t="str">
        <f t="shared" si="0"/>
        <v>99,9-1</v>
      </c>
      <c r="G12" s="11">
        <v>3.472</v>
      </c>
    </row>
    <row r="13" spans="1:7" ht="15">
      <c r="A13" s="6">
        <v>25</v>
      </c>
      <c r="B13" s="9">
        <v>20.46</v>
      </c>
      <c r="D13" s="4">
        <v>0</v>
      </c>
      <c r="E13" s="4">
        <v>99.9</v>
      </c>
      <c r="F13" s="10" t="str">
        <f t="shared" si="0"/>
        <v>99,90</v>
      </c>
      <c r="G13" s="11">
        <v>3.774</v>
      </c>
    </row>
    <row r="14" spans="1:7" ht="15">
      <c r="A14" s="6">
        <v>26</v>
      </c>
      <c r="B14" s="9">
        <v>21.75</v>
      </c>
      <c r="D14" s="4">
        <v>1</v>
      </c>
      <c r="E14" s="4">
        <v>99.9</v>
      </c>
      <c r="F14" s="10" t="str">
        <f t="shared" si="0"/>
        <v>99,91</v>
      </c>
      <c r="G14" s="11">
        <v>4.059</v>
      </c>
    </row>
    <row r="15" spans="1:7" ht="15">
      <c r="A15" s="6">
        <v>27</v>
      </c>
      <c r="B15" s="9">
        <v>23.12</v>
      </c>
      <c r="D15" s="4">
        <v>2</v>
      </c>
      <c r="E15" s="4">
        <v>99.9</v>
      </c>
      <c r="F15" s="10" t="str">
        <f t="shared" si="0"/>
        <v>99,92</v>
      </c>
      <c r="G15" s="11">
        <v>4.364</v>
      </c>
    </row>
    <row r="16" spans="1:7" ht="15">
      <c r="A16" s="6">
        <v>28</v>
      </c>
      <c r="B16" s="9">
        <v>24.57</v>
      </c>
      <c r="D16" s="4">
        <v>3</v>
      </c>
      <c r="E16" s="4">
        <v>99.9</v>
      </c>
      <c r="F16" s="10" t="str">
        <f t="shared" si="0"/>
        <v>99,93</v>
      </c>
      <c r="G16" s="11">
        <v>4.688</v>
      </c>
    </row>
    <row r="17" spans="1:7" ht="15">
      <c r="A17" s="6">
        <v>29</v>
      </c>
      <c r="B17" s="9">
        <v>26.1</v>
      </c>
      <c r="D17" s="4">
        <v>4</v>
      </c>
      <c r="E17" s="4">
        <v>99.9</v>
      </c>
      <c r="F17" s="10" t="str">
        <f t="shared" si="0"/>
        <v>99,94</v>
      </c>
      <c r="G17" s="11">
        <v>5.034</v>
      </c>
    </row>
    <row r="18" spans="1:7" ht="15">
      <c r="A18" s="6">
        <v>30</v>
      </c>
      <c r="B18" s="9">
        <v>27.71</v>
      </c>
      <c r="D18" s="4">
        <v>5</v>
      </c>
      <c r="E18" s="4">
        <v>99.9</v>
      </c>
      <c r="F18" s="10" t="str">
        <f t="shared" si="0"/>
        <v>99,95</v>
      </c>
      <c r="G18" s="11">
        <v>5.402</v>
      </c>
    </row>
    <row r="19" spans="1:7" ht="15">
      <c r="A19" s="6">
        <v>31</v>
      </c>
      <c r="B19" s="9">
        <v>29.500545796737768</v>
      </c>
      <c r="D19" s="4">
        <v>6</v>
      </c>
      <c r="E19" s="4">
        <v>99.9</v>
      </c>
      <c r="F19" s="10" t="str">
        <f t="shared" si="0"/>
        <v>99,96</v>
      </c>
      <c r="G19" s="11">
        <v>5.794</v>
      </c>
    </row>
    <row r="20" spans="1:7" ht="15">
      <c r="A20" s="6">
        <v>32</v>
      </c>
      <c r="B20" s="9">
        <v>31.41277917189461</v>
      </c>
      <c r="D20" s="4">
        <v>7</v>
      </c>
      <c r="E20" s="4">
        <v>99.9</v>
      </c>
      <c r="F20" s="10" t="str">
        <f t="shared" si="0"/>
        <v>99,97</v>
      </c>
      <c r="G20" s="11">
        <v>6.212</v>
      </c>
    </row>
    <row r="21" spans="1:7" ht="15">
      <c r="A21" s="6">
        <v>33</v>
      </c>
      <c r="B21" s="9">
        <v>33.42931618569637</v>
      </c>
      <c r="D21" s="4">
        <v>8</v>
      </c>
      <c r="E21" s="4">
        <v>99.9</v>
      </c>
      <c r="F21" s="10" t="str">
        <f t="shared" si="0"/>
        <v>99,98</v>
      </c>
      <c r="G21" s="11">
        <v>6.656</v>
      </c>
    </row>
    <row r="22" spans="1:7" ht="15">
      <c r="A22" s="6">
        <v>34</v>
      </c>
      <c r="B22" s="9">
        <v>35.567540777917195</v>
      </c>
      <c r="D22" s="4">
        <v>9</v>
      </c>
      <c r="E22" s="4">
        <v>99.9</v>
      </c>
      <c r="F22" s="10" t="str">
        <f t="shared" si="0"/>
        <v>99,99</v>
      </c>
      <c r="G22" s="11">
        <v>7.128</v>
      </c>
    </row>
    <row r="23" spans="1:7" ht="15">
      <c r="A23" s="6">
        <v>35</v>
      </c>
      <c r="B23" s="9">
        <v>37.81006900878294</v>
      </c>
      <c r="D23" s="4">
        <v>10</v>
      </c>
      <c r="E23" s="4">
        <v>99.9</v>
      </c>
      <c r="F23" s="10" t="str">
        <f t="shared" si="0"/>
        <v>99,910</v>
      </c>
      <c r="G23" s="11">
        <v>7.63</v>
      </c>
    </row>
    <row r="24" spans="1:7" ht="15">
      <c r="A24" s="6">
        <v>36</v>
      </c>
      <c r="B24" s="9">
        <v>40.19166875784191</v>
      </c>
      <c r="D24" s="4">
        <v>11</v>
      </c>
      <c r="E24" s="4">
        <v>99.9</v>
      </c>
      <c r="F24" s="10" t="str">
        <f t="shared" si="0"/>
        <v>99,911</v>
      </c>
      <c r="G24" s="11">
        <v>8.164</v>
      </c>
    </row>
    <row r="25" spans="1:7" ht="15">
      <c r="A25" s="6">
        <v>37</v>
      </c>
      <c r="B25" s="9">
        <v>42.7123400250941</v>
      </c>
      <c r="D25" s="4">
        <v>12</v>
      </c>
      <c r="E25" s="4">
        <v>99.9</v>
      </c>
      <c r="F25" s="10" t="str">
        <f t="shared" si="0"/>
        <v>99,912</v>
      </c>
      <c r="G25" s="11">
        <v>8.73</v>
      </c>
    </row>
    <row r="26" spans="1:7" ht="15">
      <c r="A26" s="6">
        <v>38</v>
      </c>
      <c r="B26" s="9">
        <v>45.37208281053952</v>
      </c>
      <c r="D26" s="4">
        <v>13</v>
      </c>
      <c r="E26" s="4">
        <v>99.9</v>
      </c>
      <c r="F26" s="10" t="str">
        <f t="shared" si="0"/>
        <v>99,913</v>
      </c>
      <c r="G26" s="11">
        <v>9.332</v>
      </c>
    </row>
    <row r="27" spans="1:7" ht="15.75" thickBot="1">
      <c r="A27" s="7">
        <v>39</v>
      </c>
      <c r="B27" s="108">
        <v>48.17089711417816</v>
      </c>
      <c r="D27" s="4">
        <v>14</v>
      </c>
      <c r="E27" s="4">
        <v>99.9</v>
      </c>
      <c r="F27" s="10" t="str">
        <f t="shared" si="0"/>
        <v>99,914</v>
      </c>
      <c r="G27" s="11">
        <v>9.971</v>
      </c>
    </row>
    <row r="28" spans="4:7" ht="15">
      <c r="D28" s="4">
        <v>15</v>
      </c>
      <c r="E28" s="4">
        <v>99.9</v>
      </c>
      <c r="F28" s="10" t="str">
        <f t="shared" si="0"/>
        <v>99,915</v>
      </c>
      <c r="G28" s="11">
        <v>10.648</v>
      </c>
    </row>
    <row r="29" spans="4:7" ht="15">
      <c r="D29" s="4">
        <v>16</v>
      </c>
      <c r="E29" s="4">
        <v>99.9</v>
      </c>
      <c r="F29" s="10" t="str">
        <f t="shared" si="0"/>
        <v>99,916</v>
      </c>
      <c r="G29" s="11">
        <v>11.366</v>
      </c>
    </row>
    <row r="30" spans="4:7" ht="15">
      <c r="D30" s="4">
        <v>17</v>
      </c>
      <c r="E30" s="4">
        <v>99.9</v>
      </c>
      <c r="F30" s="10" t="str">
        <f t="shared" si="0"/>
        <v>99,917</v>
      </c>
      <c r="G30" s="11">
        <v>12.128</v>
      </c>
    </row>
    <row r="31" spans="4:7" ht="15">
      <c r="D31" s="4">
        <v>18</v>
      </c>
      <c r="E31" s="4">
        <v>99.9</v>
      </c>
      <c r="F31" s="10" t="str">
        <f t="shared" si="0"/>
        <v>99,918</v>
      </c>
      <c r="G31" s="11">
        <v>12.935</v>
      </c>
    </row>
    <row r="32" spans="4:7" ht="15">
      <c r="D32" s="4">
        <v>19</v>
      </c>
      <c r="E32" s="4">
        <v>99.9</v>
      </c>
      <c r="F32" s="10" t="str">
        <f t="shared" si="0"/>
        <v>99,919</v>
      </c>
      <c r="G32" s="11">
        <v>13.79</v>
      </c>
    </row>
    <row r="33" spans="4:7" ht="15">
      <c r="D33" s="4">
        <v>20</v>
      </c>
      <c r="E33" s="4">
        <v>99.9</v>
      </c>
      <c r="F33" s="10" t="str">
        <f t="shared" si="0"/>
        <v>99,920</v>
      </c>
      <c r="G33" s="11">
        <v>14.696</v>
      </c>
    </row>
    <row r="34" spans="4:7" ht="15">
      <c r="D34" s="4">
        <v>21</v>
      </c>
      <c r="E34" s="4">
        <v>99.9</v>
      </c>
      <c r="F34" s="10" t="str">
        <f t="shared" si="0"/>
        <v>99,921</v>
      </c>
      <c r="G34" s="11">
        <v>15.655</v>
      </c>
    </row>
    <row r="35" spans="4:7" ht="15">
      <c r="D35" s="4">
        <v>22</v>
      </c>
      <c r="E35" s="4">
        <v>99.9</v>
      </c>
      <c r="F35" s="10" t="str">
        <f t="shared" si="0"/>
        <v>99,922</v>
      </c>
      <c r="G35" s="11">
        <v>16.67</v>
      </c>
    </row>
    <row r="36" spans="4:7" ht="15">
      <c r="D36" s="4">
        <v>23</v>
      </c>
      <c r="E36" s="4">
        <v>99.9</v>
      </c>
      <c r="F36" s="10" t="str">
        <f t="shared" si="0"/>
        <v>99,923</v>
      </c>
      <c r="G36" s="11">
        <v>17.744</v>
      </c>
    </row>
    <row r="37" spans="4:7" ht="15">
      <c r="D37" s="4">
        <v>24</v>
      </c>
      <c r="E37" s="4">
        <v>99.9</v>
      </c>
      <c r="F37" s="10" t="str">
        <f t="shared" si="0"/>
        <v>99,924</v>
      </c>
      <c r="G37" s="11">
        <v>18.881</v>
      </c>
    </row>
    <row r="38" spans="4:7" ht="15">
      <c r="D38" s="4">
        <v>25</v>
      </c>
      <c r="E38" s="4">
        <v>99.9</v>
      </c>
      <c r="F38" s="10" t="str">
        <f t="shared" si="0"/>
        <v>99,925</v>
      </c>
      <c r="G38" s="11">
        <v>20.083</v>
      </c>
    </row>
    <row r="39" spans="4:7" ht="15">
      <c r="D39" s="4">
        <v>26</v>
      </c>
      <c r="E39" s="4">
        <v>99.9</v>
      </c>
      <c r="F39" s="10" t="str">
        <f t="shared" si="0"/>
        <v>99,926</v>
      </c>
      <c r="G39" s="11">
        <v>21.354</v>
      </c>
    </row>
    <row r="40" spans="4:7" ht="15">
      <c r="D40" s="4">
        <v>27</v>
      </c>
      <c r="E40" s="4">
        <v>99.9</v>
      </c>
      <c r="F40" s="10" t="str">
        <f t="shared" si="0"/>
        <v>99,927</v>
      </c>
      <c r="G40" s="11">
        <v>22.697</v>
      </c>
    </row>
    <row r="41" spans="4:7" ht="15">
      <c r="D41" s="4">
        <v>28</v>
      </c>
      <c r="E41" s="4">
        <v>99.9</v>
      </c>
      <c r="F41" s="10" t="str">
        <f t="shared" si="0"/>
        <v>99,928</v>
      </c>
      <c r="G41" s="11">
        <v>24.118</v>
      </c>
    </row>
    <row r="42" spans="4:7" ht="15">
      <c r="D42" s="4">
        <v>29</v>
      </c>
      <c r="E42" s="4">
        <v>99.9</v>
      </c>
      <c r="F42" s="10" t="str">
        <f t="shared" si="0"/>
        <v>99,929</v>
      </c>
      <c r="G42" s="11">
        <v>25.619</v>
      </c>
    </row>
    <row r="43" spans="4:7" ht="15">
      <c r="D43" s="4">
        <v>30</v>
      </c>
      <c r="E43" s="4">
        <v>99.9</v>
      </c>
      <c r="F43" s="10" t="str">
        <f t="shared" si="0"/>
        <v>99,930</v>
      </c>
      <c r="G43" s="11">
        <v>27.2</v>
      </c>
    </row>
    <row r="44" spans="4:7" ht="15">
      <c r="D44" s="4">
        <v>31</v>
      </c>
      <c r="E44" s="4">
        <v>99.9</v>
      </c>
      <c r="F44" s="10" t="str">
        <f t="shared" si="0"/>
        <v>99,931</v>
      </c>
      <c r="G44" s="11">
        <v>28.88</v>
      </c>
    </row>
    <row r="45" spans="4:7" ht="15">
      <c r="D45" s="4">
        <v>32</v>
      </c>
      <c r="E45" s="4">
        <v>99.9</v>
      </c>
      <c r="F45" s="10" t="str">
        <f t="shared" si="0"/>
        <v>99,932</v>
      </c>
      <c r="G45" s="11">
        <v>30.65</v>
      </c>
    </row>
    <row r="46" spans="4:7" ht="15">
      <c r="D46" s="4">
        <v>33</v>
      </c>
      <c r="E46" s="4">
        <v>99.9</v>
      </c>
      <c r="F46" s="10" t="str">
        <f t="shared" si="0"/>
        <v>99,933</v>
      </c>
      <c r="G46" s="11">
        <v>32.52</v>
      </c>
    </row>
    <row r="47" spans="4:7" ht="15">
      <c r="D47" s="4">
        <v>34</v>
      </c>
      <c r="E47" s="4">
        <v>99.9</v>
      </c>
      <c r="F47" s="10" t="str">
        <f t="shared" si="0"/>
        <v>99,934</v>
      </c>
      <c r="G47" s="11">
        <v>34.494</v>
      </c>
    </row>
    <row r="48" spans="4:7" ht="15">
      <c r="D48" s="4">
        <v>35</v>
      </c>
      <c r="E48" s="4">
        <v>99.9</v>
      </c>
      <c r="F48" s="10" t="str">
        <f t="shared" si="0"/>
        <v>99,935</v>
      </c>
      <c r="G48" s="11">
        <v>36.579</v>
      </c>
    </row>
    <row r="49" spans="4:7" ht="15">
      <c r="D49" s="4">
        <v>36</v>
      </c>
      <c r="E49" s="4">
        <v>99.9</v>
      </c>
      <c r="F49" s="10" t="str">
        <f t="shared" si="0"/>
        <v>99,936</v>
      </c>
      <c r="G49" s="11">
        <v>38.78</v>
      </c>
    </row>
    <row r="50" spans="4:7" ht="15">
      <c r="D50" s="4">
        <v>-10</v>
      </c>
      <c r="E50" s="4">
        <v>95</v>
      </c>
      <c r="F50" s="10" t="str">
        <f t="shared" si="0"/>
        <v>95-10</v>
      </c>
      <c r="G50" s="11">
        <v>1.519</v>
      </c>
    </row>
    <row r="51" spans="4:7" ht="15">
      <c r="D51" s="4">
        <v>-9</v>
      </c>
      <c r="E51" s="4">
        <v>95</v>
      </c>
      <c r="F51" s="10" t="str">
        <f t="shared" si="0"/>
        <v>95-9</v>
      </c>
      <c r="G51" s="11">
        <v>1.659</v>
      </c>
    </row>
    <row r="52" spans="4:7" ht="15">
      <c r="D52" s="4">
        <v>-8</v>
      </c>
      <c r="E52" s="4">
        <v>95</v>
      </c>
      <c r="F52" s="10" t="str">
        <f t="shared" si="0"/>
        <v>95-8</v>
      </c>
      <c r="G52" s="11">
        <v>1.812</v>
      </c>
    </row>
    <row r="53" spans="4:7" ht="15">
      <c r="D53" s="4">
        <v>-7</v>
      </c>
      <c r="E53" s="4">
        <v>95</v>
      </c>
      <c r="F53" s="10" t="str">
        <f t="shared" si="0"/>
        <v>95-7</v>
      </c>
      <c r="G53" s="11">
        <v>1.978</v>
      </c>
    </row>
    <row r="54" spans="4:7" ht="15">
      <c r="D54" s="4">
        <v>-6</v>
      </c>
      <c r="E54" s="4">
        <v>95</v>
      </c>
      <c r="F54" s="10" t="str">
        <f t="shared" si="0"/>
        <v>95-6</v>
      </c>
      <c r="G54" s="11">
        <v>2.157</v>
      </c>
    </row>
    <row r="55" spans="4:7" ht="15">
      <c r="D55" s="4">
        <v>-5</v>
      </c>
      <c r="E55" s="4">
        <v>95</v>
      </c>
      <c r="F55" s="10" t="str">
        <f t="shared" si="0"/>
        <v>95-5</v>
      </c>
      <c r="G55" s="11">
        <v>2.351</v>
      </c>
    </row>
    <row r="56" spans="4:7" ht="15">
      <c r="D56" s="4">
        <v>-4</v>
      </c>
      <c r="E56" s="4">
        <v>95</v>
      </c>
      <c r="F56" s="10" t="str">
        <f t="shared" si="0"/>
        <v>95-4</v>
      </c>
      <c r="G56" s="11">
        <v>2.561</v>
      </c>
    </row>
    <row r="57" spans="4:7" ht="15">
      <c r="D57" s="4">
        <v>-3</v>
      </c>
      <c r="E57" s="4">
        <v>95</v>
      </c>
      <c r="F57" s="10" t="str">
        <f t="shared" si="0"/>
        <v>95-3</v>
      </c>
      <c r="G57" s="11">
        <v>2.787</v>
      </c>
    </row>
    <row r="58" spans="4:7" ht="15">
      <c r="D58" s="4">
        <v>-2</v>
      </c>
      <c r="E58" s="4">
        <v>95</v>
      </c>
      <c r="F58" s="10" t="str">
        <f t="shared" si="0"/>
        <v>95-2</v>
      </c>
      <c r="G58" s="11">
        <v>3.033</v>
      </c>
    </row>
    <row r="59" spans="4:7" ht="15">
      <c r="D59" s="4">
        <v>-1</v>
      </c>
      <c r="E59" s="4">
        <v>95</v>
      </c>
      <c r="F59" s="10" t="str">
        <f t="shared" si="0"/>
        <v>95-1</v>
      </c>
      <c r="G59" s="11">
        <v>3.297</v>
      </c>
    </row>
    <row r="60" spans="4:7" ht="15">
      <c r="D60" s="4">
        <v>0</v>
      </c>
      <c r="E60" s="4">
        <v>95</v>
      </c>
      <c r="F60" s="10" t="str">
        <f t="shared" si="0"/>
        <v>950</v>
      </c>
      <c r="G60" s="11">
        <v>3.585</v>
      </c>
    </row>
    <row r="61" spans="4:7" ht="15">
      <c r="D61" s="4">
        <v>1</v>
      </c>
      <c r="E61" s="4">
        <v>95</v>
      </c>
      <c r="F61" s="10" t="str">
        <f t="shared" si="0"/>
        <v>951</v>
      </c>
      <c r="G61" s="11">
        <v>3.855</v>
      </c>
    </row>
    <row r="62" spans="4:7" ht="15">
      <c r="D62" s="4">
        <v>2</v>
      </c>
      <c r="E62" s="4">
        <v>95</v>
      </c>
      <c r="F62" s="10" t="str">
        <f t="shared" si="0"/>
        <v>952</v>
      </c>
      <c r="G62" s="11">
        <v>4.144</v>
      </c>
    </row>
    <row r="63" spans="4:7" ht="15">
      <c r="D63" s="4">
        <v>3</v>
      </c>
      <c r="E63" s="4">
        <v>95</v>
      </c>
      <c r="F63" s="10" t="str">
        <f t="shared" si="0"/>
        <v>953</v>
      </c>
      <c r="G63" s="11">
        <v>4.452</v>
      </c>
    </row>
    <row r="64" spans="4:7" ht="15">
      <c r="D64" s="4">
        <v>4</v>
      </c>
      <c r="E64" s="4">
        <v>95</v>
      </c>
      <c r="F64" s="10" t="str">
        <f t="shared" si="0"/>
        <v>954</v>
      </c>
      <c r="G64" s="11">
        <v>4.78</v>
      </c>
    </row>
    <row r="65" spans="4:7" ht="15">
      <c r="D65" s="4">
        <v>5</v>
      </c>
      <c r="E65" s="4">
        <v>95</v>
      </c>
      <c r="F65" s="10" t="str">
        <f t="shared" si="0"/>
        <v>955</v>
      </c>
      <c r="G65" s="11">
        <v>5.13</v>
      </c>
    </row>
    <row r="66" spans="4:7" ht="15">
      <c r="D66" s="4">
        <v>6</v>
      </c>
      <c r="E66" s="4">
        <v>95</v>
      </c>
      <c r="F66" s="10" t="str">
        <f t="shared" si="0"/>
        <v>956</v>
      </c>
      <c r="G66" s="11">
        <v>5.502</v>
      </c>
    </row>
    <row r="67" spans="4:7" ht="15">
      <c r="D67" s="4">
        <v>7</v>
      </c>
      <c r="E67" s="4">
        <v>95</v>
      </c>
      <c r="F67" s="10" t="str">
        <f t="shared" si="0"/>
        <v>957</v>
      </c>
      <c r="G67" s="11">
        <v>5.898</v>
      </c>
    </row>
    <row r="68" spans="4:7" ht="15">
      <c r="D68" s="4">
        <v>8</v>
      </c>
      <c r="E68" s="4">
        <v>95</v>
      </c>
      <c r="F68" s="10" t="str">
        <f aca="true" t="shared" si="1" ref="F68:F131">E68&amp;D68</f>
        <v>958</v>
      </c>
      <c r="G68" s="11">
        <v>6.32</v>
      </c>
    </row>
    <row r="69" spans="4:7" ht="15">
      <c r="D69" s="4">
        <v>9</v>
      </c>
      <c r="E69" s="4">
        <v>95</v>
      </c>
      <c r="F69" s="10" t="str">
        <f t="shared" si="1"/>
        <v>959</v>
      </c>
      <c r="G69" s="11">
        <v>6.768</v>
      </c>
    </row>
    <row r="70" spans="4:7" ht="15">
      <c r="D70" s="4">
        <v>10</v>
      </c>
      <c r="E70" s="4">
        <v>95</v>
      </c>
      <c r="F70" s="10" t="str">
        <f t="shared" si="1"/>
        <v>9510</v>
      </c>
      <c r="G70" s="11">
        <v>7.244</v>
      </c>
    </row>
    <row r="71" spans="4:7" ht="15">
      <c r="D71" s="4">
        <v>11</v>
      </c>
      <c r="E71" s="4">
        <v>95</v>
      </c>
      <c r="F71" s="10" t="str">
        <f t="shared" si="1"/>
        <v>9511</v>
      </c>
      <c r="G71" s="11">
        <v>7.751</v>
      </c>
    </row>
    <row r="72" spans="4:7" ht="15">
      <c r="D72" s="4">
        <v>12</v>
      </c>
      <c r="E72" s="4">
        <v>95</v>
      </c>
      <c r="F72" s="10" t="str">
        <f t="shared" si="1"/>
        <v>9512</v>
      </c>
      <c r="G72" s="11">
        <v>8.288</v>
      </c>
    </row>
    <row r="73" spans="4:7" ht="15">
      <c r="D73" s="4">
        <v>13</v>
      </c>
      <c r="E73" s="4">
        <v>95</v>
      </c>
      <c r="F73" s="10" t="str">
        <f t="shared" si="1"/>
        <v>9513</v>
      </c>
      <c r="G73" s="11">
        <v>8.859</v>
      </c>
    </row>
    <row r="74" spans="4:7" ht="15">
      <c r="D74" s="4">
        <v>14</v>
      </c>
      <c r="E74" s="4">
        <v>95</v>
      </c>
      <c r="F74" s="10" t="str">
        <f t="shared" si="1"/>
        <v>9514</v>
      </c>
      <c r="G74" s="11">
        <v>9.464</v>
      </c>
    </row>
    <row r="75" spans="4:7" ht="15">
      <c r="D75" s="4">
        <v>15</v>
      </c>
      <c r="E75" s="4">
        <v>95</v>
      </c>
      <c r="F75" s="10" t="str">
        <f t="shared" si="1"/>
        <v>9515</v>
      </c>
      <c r="G75" s="11">
        <v>10.107</v>
      </c>
    </row>
    <row r="76" spans="4:7" ht="15">
      <c r="D76" s="4">
        <v>16</v>
      </c>
      <c r="E76" s="4">
        <v>95</v>
      </c>
      <c r="F76" s="10" t="str">
        <f t="shared" si="1"/>
        <v>9516</v>
      </c>
      <c r="G76" s="11">
        <v>10.788</v>
      </c>
    </row>
    <row r="77" spans="4:7" ht="15">
      <c r="D77" s="4">
        <v>17</v>
      </c>
      <c r="E77" s="4">
        <v>95</v>
      </c>
      <c r="F77" s="10" t="str">
        <f t="shared" si="1"/>
        <v>9517</v>
      </c>
      <c r="G77" s="11">
        <v>11.51</v>
      </c>
    </row>
    <row r="78" spans="4:7" ht="15">
      <c r="D78" s="4">
        <v>18</v>
      </c>
      <c r="E78" s="4">
        <v>95</v>
      </c>
      <c r="F78" s="10" t="str">
        <f t="shared" si="1"/>
        <v>9518</v>
      </c>
      <c r="G78" s="11">
        <v>12.276</v>
      </c>
    </row>
    <row r="79" spans="4:7" ht="15">
      <c r="D79" s="4">
        <v>19</v>
      </c>
      <c r="E79" s="4">
        <v>95</v>
      </c>
      <c r="F79" s="10" t="str">
        <f t="shared" si="1"/>
        <v>9519</v>
      </c>
      <c r="G79" s="11">
        <v>13.086</v>
      </c>
    </row>
    <row r="80" spans="4:7" ht="15">
      <c r="D80" s="4">
        <v>20</v>
      </c>
      <c r="E80" s="4">
        <v>95</v>
      </c>
      <c r="F80" s="10" t="str">
        <f t="shared" si="1"/>
        <v>9520</v>
      </c>
      <c r="G80" s="11">
        <v>13.945</v>
      </c>
    </row>
    <row r="81" spans="4:7" ht="15">
      <c r="D81" s="4">
        <v>21</v>
      </c>
      <c r="E81" s="4">
        <v>95</v>
      </c>
      <c r="F81" s="10" t="str">
        <f t="shared" si="1"/>
        <v>9521</v>
      </c>
      <c r="G81" s="11">
        <v>14.853</v>
      </c>
    </row>
    <row r="82" spans="4:7" ht="15">
      <c r="D82" s="4">
        <v>22</v>
      </c>
      <c r="E82" s="4">
        <v>95</v>
      </c>
      <c r="F82" s="10" t="str">
        <f t="shared" si="1"/>
        <v>9522</v>
      </c>
      <c r="G82" s="11">
        <v>15.815</v>
      </c>
    </row>
    <row r="83" spans="4:7" ht="15">
      <c r="D83" s="4">
        <v>23</v>
      </c>
      <c r="E83" s="4">
        <v>95</v>
      </c>
      <c r="F83" s="10" t="str">
        <f t="shared" si="1"/>
        <v>9523</v>
      </c>
      <c r="G83" s="11">
        <v>16.833</v>
      </c>
    </row>
    <row r="84" spans="4:7" ht="15">
      <c r="D84" s="4">
        <v>24</v>
      </c>
      <c r="E84" s="4">
        <v>95</v>
      </c>
      <c r="F84" s="10" t="str">
        <f t="shared" si="1"/>
        <v>9524</v>
      </c>
      <c r="G84" s="11">
        <v>17.909</v>
      </c>
    </row>
    <row r="85" spans="4:7" ht="15">
      <c r="D85" s="4">
        <v>25</v>
      </c>
      <c r="E85" s="4">
        <v>95</v>
      </c>
      <c r="F85" s="10" t="str">
        <f t="shared" si="1"/>
        <v>9525</v>
      </c>
      <c r="G85" s="11">
        <v>19.048</v>
      </c>
    </row>
    <row r="86" spans="4:7" ht="15">
      <c r="D86" s="4">
        <v>26</v>
      </c>
      <c r="E86" s="4">
        <v>95</v>
      </c>
      <c r="F86" s="10" t="str">
        <f t="shared" si="1"/>
        <v>9526</v>
      </c>
      <c r="G86" s="11">
        <v>20.251</v>
      </c>
    </row>
    <row r="87" spans="4:7" ht="15">
      <c r="D87" s="4">
        <v>27</v>
      </c>
      <c r="E87" s="4">
        <v>95</v>
      </c>
      <c r="F87" s="10" t="str">
        <f t="shared" si="1"/>
        <v>9527</v>
      </c>
      <c r="G87" s="11">
        <v>21.523</v>
      </c>
    </row>
    <row r="88" spans="4:7" ht="15">
      <c r="D88" s="4">
        <v>28</v>
      </c>
      <c r="E88" s="4">
        <v>95</v>
      </c>
      <c r="F88" s="10" t="str">
        <f t="shared" si="1"/>
        <v>9528</v>
      </c>
      <c r="G88" s="11">
        <v>22.867</v>
      </c>
    </row>
    <row r="89" spans="4:7" ht="15">
      <c r="D89" s="4">
        <v>29</v>
      </c>
      <c r="E89" s="4">
        <v>95</v>
      </c>
      <c r="F89" s="10" t="str">
        <f t="shared" si="1"/>
        <v>9529</v>
      </c>
      <c r="G89" s="11">
        <v>24.288</v>
      </c>
    </row>
    <row r="90" spans="4:7" ht="15">
      <c r="D90" s="4">
        <v>30</v>
      </c>
      <c r="E90" s="4">
        <v>95</v>
      </c>
      <c r="F90" s="10" t="str">
        <f t="shared" si="1"/>
        <v>9530</v>
      </c>
      <c r="G90" s="11">
        <v>25.788</v>
      </c>
    </row>
    <row r="91" spans="4:7" ht="15">
      <c r="D91" s="4">
        <v>31</v>
      </c>
      <c r="E91" s="4">
        <v>95</v>
      </c>
      <c r="F91" s="10" t="str">
        <f t="shared" si="1"/>
        <v>9531</v>
      </c>
      <c r="G91" s="11">
        <v>27.373</v>
      </c>
    </row>
    <row r="92" spans="4:7" ht="15">
      <c r="D92" s="4">
        <v>32</v>
      </c>
      <c r="E92" s="4">
        <v>95</v>
      </c>
      <c r="F92" s="10" t="str">
        <f t="shared" si="1"/>
        <v>9532</v>
      </c>
      <c r="G92" s="11">
        <v>29.046</v>
      </c>
    </row>
    <row r="93" spans="4:7" ht="15">
      <c r="D93" s="4">
        <v>33</v>
      </c>
      <c r="E93" s="4">
        <v>95</v>
      </c>
      <c r="F93" s="10" t="str">
        <f t="shared" si="1"/>
        <v>9533</v>
      </c>
      <c r="G93" s="11">
        <v>30.813</v>
      </c>
    </row>
    <row r="94" spans="4:7" ht="15">
      <c r="D94" s="4">
        <v>34</v>
      </c>
      <c r="E94" s="4">
        <v>95</v>
      </c>
      <c r="F94" s="10" t="str">
        <f t="shared" si="1"/>
        <v>9534</v>
      </c>
      <c r="G94" s="11">
        <v>32.679</v>
      </c>
    </row>
    <row r="95" spans="4:7" ht="15">
      <c r="D95" s="4">
        <v>35</v>
      </c>
      <c r="E95" s="4">
        <v>95</v>
      </c>
      <c r="F95" s="10" t="str">
        <f t="shared" si="1"/>
        <v>9535</v>
      </c>
      <c r="G95" s="11">
        <v>34.648</v>
      </c>
    </row>
    <row r="96" spans="4:7" ht="15">
      <c r="D96" s="4">
        <v>36</v>
      </c>
      <c r="E96" s="4">
        <v>95</v>
      </c>
      <c r="F96" s="10" t="str">
        <f t="shared" si="1"/>
        <v>9536</v>
      </c>
      <c r="G96" s="11">
        <v>36.727</v>
      </c>
    </row>
    <row r="97" spans="4:7" ht="15">
      <c r="D97" s="4">
        <v>-10</v>
      </c>
      <c r="E97" s="4">
        <v>90</v>
      </c>
      <c r="F97" s="10" t="str">
        <f t="shared" si="1"/>
        <v>90-10</v>
      </c>
      <c r="G97" s="11">
        <v>1.44</v>
      </c>
    </row>
    <row r="98" spans="4:7" ht="15">
      <c r="D98" s="4">
        <v>-9</v>
      </c>
      <c r="E98" s="4">
        <v>90</v>
      </c>
      <c r="F98" s="10" t="str">
        <f t="shared" si="1"/>
        <v>90-9</v>
      </c>
      <c r="G98" s="11">
        <v>1.572</v>
      </c>
    </row>
    <row r="99" spans="4:7" ht="15">
      <c r="D99" s="4">
        <v>-8</v>
      </c>
      <c r="E99" s="4">
        <v>90</v>
      </c>
      <c r="F99" s="10" t="str">
        <f t="shared" si="1"/>
        <v>90-8</v>
      </c>
      <c r="G99" s="11">
        <v>1.716</v>
      </c>
    </row>
    <row r="100" spans="4:7" ht="15">
      <c r="D100" s="4">
        <v>-7</v>
      </c>
      <c r="E100" s="4">
        <v>90</v>
      </c>
      <c r="F100" s="10" t="str">
        <f t="shared" si="1"/>
        <v>90-7</v>
      </c>
      <c r="G100" s="11">
        <v>1.873</v>
      </c>
    </row>
    <row r="101" spans="4:7" ht="15">
      <c r="D101" s="4">
        <v>-6</v>
      </c>
      <c r="E101" s="4">
        <v>90</v>
      </c>
      <c r="F101" s="10" t="str">
        <f t="shared" si="1"/>
        <v>90-6</v>
      </c>
      <c r="G101" s="11">
        <v>2.043</v>
      </c>
    </row>
    <row r="102" spans="4:7" ht="15">
      <c r="D102" s="4">
        <v>-5</v>
      </c>
      <c r="E102" s="4">
        <v>90</v>
      </c>
      <c r="F102" s="10" t="str">
        <f t="shared" si="1"/>
        <v>90-5</v>
      </c>
      <c r="G102" s="11">
        <v>2.227</v>
      </c>
    </row>
    <row r="103" spans="4:7" ht="15">
      <c r="D103" s="4">
        <v>-4</v>
      </c>
      <c r="E103" s="4">
        <v>90</v>
      </c>
      <c r="F103" s="10" t="str">
        <f t="shared" si="1"/>
        <v>90-4</v>
      </c>
      <c r="G103" s="11">
        <v>2.425</v>
      </c>
    </row>
    <row r="104" spans="4:7" ht="15">
      <c r="D104" s="4">
        <v>-3</v>
      </c>
      <c r="E104" s="4">
        <v>90</v>
      </c>
      <c r="F104" s="10" t="str">
        <f t="shared" si="1"/>
        <v>90-3</v>
      </c>
      <c r="G104" s="11">
        <v>2.64</v>
      </c>
    </row>
    <row r="105" spans="4:7" ht="15">
      <c r="D105" s="4">
        <v>-2</v>
      </c>
      <c r="E105" s="4">
        <v>90</v>
      </c>
      <c r="F105" s="10" t="str">
        <f t="shared" si="1"/>
        <v>90-2</v>
      </c>
      <c r="G105" s="11">
        <v>2.872</v>
      </c>
    </row>
    <row r="106" spans="4:7" ht="15">
      <c r="D106" s="4">
        <v>-1</v>
      </c>
      <c r="E106" s="4">
        <v>90</v>
      </c>
      <c r="F106" s="10" t="str">
        <f t="shared" si="1"/>
        <v>90-1</v>
      </c>
      <c r="G106" s="11">
        <v>3.123</v>
      </c>
    </row>
    <row r="107" spans="4:7" ht="15">
      <c r="D107" s="4">
        <v>0</v>
      </c>
      <c r="E107" s="4">
        <v>90</v>
      </c>
      <c r="F107" s="10" t="str">
        <f t="shared" si="1"/>
        <v>900</v>
      </c>
      <c r="G107" s="11">
        <v>3.395</v>
      </c>
    </row>
    <row r="108" spans="4:7" ht="15">
      <c r="D108" s="4">
        <v>1</v>
      </c>
      <c r="E108" s="4">
        <v>90</v>
      </c>
      <c r="F108" s="10" t="str">
        <f t="shared" si="1"/>
        <v>901</v>
      </c>
      <c r="G108" s="11">
        <v>3.651</v>
      </c>
    </row>
    <row r="109" spans="4:7" ht="15">
      <c r="D109" s="4">
        <v>2</v>
      </c>
      <c r="E109" s="4">
        <v>90</v>
      </c>
      <c r="F109" s="10" t="str">
        <f t="shared" si="1"/>
        <v>902</v>
      </c>
      <c r="G109" s="11">
        <v>3.924</v>
      </c>
    </row>
    <row r="110" spans="4:7" ht="15">
      <c r="D110" s="4">
        <v>3</v>
      </c>
      <c r="E110" s="4">
        <v>90</v>
      </c>
      <c r="F110" s="10" t="str">
        <f t="shared" si="1"/>
        <v>903</v>
      </c>
      <c r="G110" s="11">
        <v>4.216</v>
      </c>
    </row>
    <row r="111" spans="4:7" ht="15">
      <c r="D111" s="4">
        <v>4</v>
      </c>
      <c r="E111" s="4">
        <v>90</v>
      </c>
      <c r="F111" s="10" t="str">
        <f t="shared" si="1"/>
        <v>904</v>
      </c>
      <c r="G111" s="11">
        <v>4.526</v>
      </c>
    </row>
    <row r="112" spans="4:7" ht="15">
      <c r="D112" s="4">
        <v>5</v>
      </c>
      <c r="E112" s="4">
        <v>90</v>
      </c>
      <c r="F112" s="10" t="str">
        <f t="shared" si="1"/>
        <v>905</v>
      </c>
      <c r="G112" s="11">
        <v>4.858</v>
      </c>
    </row>
    <row r="113" spans="4:7" ht="15">
      <c r="D113" s="4">
        <v>6</v>
      </c>
      <c r="E113" s="4">
        <v>90</v>
      </c>
      <c r="F113" s="10" t="str">
        <f t="shared" si="1"/>
        <v>906</v>
      </c>
      <c r="G113" s="11">
        <v>5.21</v>
      </c>
    </row>
    <row r="114" spans="4:7" ht="15">
      <c r="D114" s="4">
        <v>7</v>
      </c>
      <c r="E114" s="4">
        <v>90</v>
      </c>
      <c r="F114" s="10" t="str">
        <f t="shared" si="1"/>
        <v>907</v>
      </c>
      <c r="G114" s="11">
        <v>5.585</v>
      </c>
    </row>
    <row r="115" spans="4:7" ht="15">
      <c r="D115" s="4">
        <v>8</v>
      </c>
      <c r="E115" s="4">
        <v>90</v>
      </c>
      <c r="F115" s="10" t="str">
        <f t="shared" si="1"/>
        <v>908</v>
      </c>
      <c r="G115" s="11">
        <v>5.984</v>
      </c>
    </row>
    <row r="116" spans="4:7" ht="15">
      <c r="D116" s="4">
        <v>9</v>
      </c>
      <c r="E116" s="4">
        <v>90</v>
      </c>
      <c r="F116" s="10" t="str">
        <f t="shared" si="1"/>
        <v>909</v>
      </c>
      <c r="G116" s="11">
        <v>6.408</v>
      </c>
    </row>
    <row r="117" spans="4:7" ht="15">
      <c r="D117" s="4">
        <v>10</v>
      </c>
      <c r="E117" s="4">
        <v>90</v>
      </c>
      <c r="F117" s="10" t="str">
        <f t="shared" si="1"/>
        <v>9010</v>
      </c>
      <c r="G117" s="11">
        <v>6.859</v>
      </c>
    </row>
    <row r="118" spans="4:7" ht="15">
      <c r="D118" s="4">
        <v>11</v>
      </c>
      <c r="E118" s="4">
        <v>90</v>
      </c>
      <c r="F118" s="10" t="str">
        <f t="shared" si="1"/>
        <v>9011</v>
      </c>
      <c r="G118" s="11">
        <v>7.338</v>
      </c>
    </row>
    <row r="119" spans="4:7" ht="15">
      <c r="D119" s="4">
        <v>12</v>
      </c>
      <c r="E119" s="4">
        <v>90</v>
      </c>
      <c r="F119" s="10" t="str">
        <f t="shared" si="1"/>
        <v>9012</v>
      </c>
      <c r="G119" s="11">
        <v>7.846</v>
      </c>
    </row>
    <row r="120" spans="4:7" ht="15">
      <c r="D120" s="4">
        <v>13</v>
      </c>
      <c r="E120" s="4">
        <v>90</v>
      </c>
      <c r="F120" s="10" t="str">
        <f t="shared" si="1"/>
        <v>9013</v>
      </c>
      <c r="G120" s="11">
        <v>8.386</v>
      </c>
    </row>
    <row r="121" spans="4:7" ht="15">
      <c r="D121" s="4">
        <v>14</v>
      </c>
      <c r="E121" s="4">
        <v>90</v>
      </c>
      <c r="F121" s="10" t="str">
        <f t="shared" si="1"/>
        <v>9014</v>
      </c>
      <c r="G121" s="11">
        <v>8.959</v>
      </c>
    </row>
    <row r="122" spans="4:7" ht="15">
      <c r="D122" s="4">
        <v>15</v>
      </c>
      <c r="E122" s="4">
        <v>90</v>
      </c>
      <c r="F122" s="10" t="str">
        <f t="shared" si="1"/>
        <v>9015</v>
      </c>
      <c r="G122" s="11">
        <v>9.567</v>
      </c>
    </row>
    <row r="123" spans="4:7" ht="15">
      <c r="D123" s="4">
        <v>16</v>
      </c>
      <c r="E123" s="4">
        <v>90</v>
      </c>
      <c r="F123" s="10" t="str">
        <f t="shared" si="1"/>
        <v>9016</v>
      </c>
      <c r="G123" s="11">
        <v>10.211</v>
      </c>
    </row>
    <row r="124" spans="4:7" ht="15">
      <c r="D124" s="4">
        <v>17</v>
      </c>
      <c r="E124" s="4">
        <v>90</v>
      </c>
      <c r="F124" s="10" t="str">
        <f t="shared" si="1"/>
        <v>9017</v>
      </c>
      <c r="G124" s="11">
        <v>10.894</v>
      </c>
    </row>
    <row r="125" spans="4:7" ht="15">
      <c r="D125" s="4">
        <v>18</v>
      </c>
      <c r="E125" s="4">
        <v>90</v>
      </c>
      <c r="F125" s="10" t="str">
        <f t="shared" si="1"/>
        <v>9018</v>
      </c>
      <c r="G125" s="11">
        <v>11.617</v>
      </c>
    </row>
    <row r="126" spans="4:7" ht="15">
      <c r="D126" s="4">
        <v>19</v>
      </c>
      <c r="E126" s="4">
        <v>90</v>
      </c>
      <c r="F126" s="10" t="str">
        <f t="shared" si="1"/>
        <v>9019</v>
      </c>
      <c r="G126" s="11">
        <v>12.384</v>
      </c>
    </row>
    <row r="127" spans="4:7" ht="15">
      <c r="D127" s="4">
        <v>20</v>
      </c>
      <c r="E127" s="4">
        <v>90</v>
      </c>
      <c r="F127" s="10" t="str">
        <f t="shared" si="1"/>
        <v>9020</v>
      </c>
      <c r="G127" s="11">
        <v>13.195</v>
      </c>
    </row>
    <row r="128" spans="4:7" ht="15">
      <c r="D128" s="4">
        <v>21</v>
      </c>
      <c r="E128" s="4">
        <v>90</v>
      </c>
      <c r="F128" s="10" t="str">
        <f t="shared" si="1"/>
        <v>9021</v>
      </c>
      <c r="G128" s="11">
        <v>14.054</v>
      </c>
    </row>
    <row r="129" spans="4:7" ht="15">
      <c r="D129" s="4">
        <v>22</v>
      </c>
      <c r="E129" s="4">
        <v>90</v>
      </c>
      <c r="F129" s="10" t="str">
        <f t="shared" si="1"/>
        <v>9022</v>
      </c>
      <c r="G129" s="11">
        <v>14.963</v>
      </c>
    </row>
    <row r="130" spans="4:7" ht="15">
      <c r="D130" s="4">
        <v>23</v>
      </c>
      <c r="E130" s="4">
        <v>90</v>
      </c>
      <c r="F130" s="10" t="str">
        <f t="shared" si="1"/>
        <v>9023</v>
      </c>
      <c r="G130" s="11">
        <v>15.924</v>
      </c>
    </row>
    <row r="131" spans="4:7" ht="15">
      <c r="D131" s="4">
        <v>24</v>
      </c>
      <c r="E131" s="4">
        <v>90</v>
      </c>
      <c r="F131" s="10" t="str">
        <f t="shared" si="1"/>
        <v>9024</v>
      </c>
      <c r="G131" s="11">
        <v>16.941</v>
      </c>
    </row>
    <row r="132" spans="4:7" ht="15">
      <c r="D132" s="4">
        <v>25</v>
      </c>
      <c r="E132" s="4">
        <v>90</v>
      </c>
      <c r="F132" s="10" t="str">
        <f aca="true" t="shared" si="2" ref="F132:F195">E132&amp;D132</f>
        <v>9025</v>
      </c>
      <c r="G132" s="11">
        <v>18.016</v>
      </c>
    </row>
    <row r="133" spans="4:7" ht="15">
      <c r="D133" s="4">
        <v>26</v>
      </c>
      <c r="E133" s="4">
        <v>90</v>
      </c>
      <c r="F133" s="10" t="str">
        <f t="shared" si="2"/>
        <v>9026</v>
      </c>
      <c r="G133" s="11">
        <v>19.152</v>
      </c>
    </row>
    <row r="134" spans="4:7" ht="15">
      <c r="D134" s="4">
        <v>27</v>
      </c>
      <c r="E134" s="4">
        <v>90</v>
      </c>
      <c r="F134" s="10" t="str">
        <f t="shared" si="2"/>
        <v>9027</v>
      </c>
      <c r="G134" s="11">
        <v>20.353</v>
      </c>
    </row>
    <row r="135" spans="4:7" ht="15">
      <c r="D135" s="4">
        <v>28</v>
      </c>
      <c r="E135" s="4">
        <v>90</v>
      </c>
      <c r="F135" s="10" t="str">
        <f t="shared" si="2"/>
        <v>9028</v>
      </c>
      <c r="G135" s="11">
        <v>21.622</v>
      </c>
    </row>
    <row r="136" spans="4:7" ht="15">
      <c r="D136" s="4">
        <v>29</v>
      </c>
      <c r="E136" s="4">
        <v>90</v>
      </c>
      <c r="F136" s="10" t="str">
        <f t="shared" si="2"/>
        <v>9029</v>
      </c>
      <c r="G136" s="11">
        <v>22.962</v>
      </c>
    </row>
    <row r="137" spans="4:7" ht="15">
      <c r="D137" s="4">
        <v>30</v>
      </c>
      <c r="E137" s="4">
        <v>90</v>
      </c>
      <c r="F137" s="10" t="str">
        <f t="shared" si="2"/>
        <v>9030</v>
      </c>
      <c r="G137" s="11">
        <v>24.378</v>
      </c>
    </row>
    <row r="138" spans="4:7" ht="15">
      <c r="D138" s="4">
        <v>31</v>
      </c>
      <c r="E138" s="4">
        <v>90</v>
      </c>
      <c r="F138" s="10" t="str">
        <f t="shared" si="2"/>
        <v>9031</v>
      </c>
      <c r="G138" s="11">
        <v>25.872</v>
      </c>
    </row>
    <row r="139" spans="4:7" ht="15">
      <c r="D139" s="4">
        <v>32</v>
      </c>
      <c r="E139" s="4">
        <v>90</v>
      </c>
      <c r="F139" s="10" t="str">
        <f t="shared" si="2"/>
        <v>9032</v>
      </c>
      <c r="G139" s="11">
        <v>27.45</v>
      </c>
    </row>
    <row r="140" spans="4:7" ht="15">
      <c r="D140" s="4">
        <v>33</v>
      </c>
      <c r="E140" s="4">
        <v>90</v>
      </c>
      <c r="F140" s="10" t="str">
        <f t="shared" si="2"/>
        <v>9033</v>
      </c>
      <c r="G140" s="11">
        <v>29.115</v>
      </c>
    </row>
    <row r="141" spans="4:7" ht="15">
      <c r="D141" s="4">
        <v>34</v>
      </c>
      <c r="E141" s="4">
        <v>90</v>
      </c>
      <c r="F141" s="10" t="str">
        <f t="shared" si="2"/>
        <v>9034</v>
      </c>
      <c r="G141" s="11">
        <v>30.873</v>
      </c>
    </row>
    <row r="142" spans="4:7" ht="15">
      <c r="D142" s="4">
        <v>35</v>
      </c>
      <c r="E142" s="4">
        <v>90</v>
      </c>
      <c r="F142" s="10" t="str">
        <f t="shared" si="2"/>
        <v>9035</v>
      </c>
      <c r="G142" s="11">
        <v>32.728</v>
      </c>
    </row>
    <row r="143" spans="4:7" ht="15">
      <c r="D143" s="4">
        <v>36</v>
      </c>
      <c r="E143" s="4">
        <v>90</v>
      </c>
      <c r="F143" s="10" t="str">
        <f t="shared" si="2"/>
        <v>9036</v>
      </c>
      <c r="G143" s="11">
        <v>34.686</v>
      </c>
    </row>
    <row r="144" spans="4:7" ht="15">
      <c r="D144" s="4">
        <v>-10</v>
      </c>
      <c r="E144" s="4">
        <v>85</v>
      </c>
      <c r="F144" s="10" t="str">
        <f t="shared" si="2"/>
        <v>85-10</v>
      </c>
      <c r="G144" s="11">
        <v>1.358</v>
      </c>
    </row>
    <row r="145" spans="4:7" ht="15">
      <c r="D145" s="4">
        <v>-9</v>
      </c>
      <c r="E145" s="4">
        <v>85</v>
      </c>
      <c r="F145" s="10" t="str">
        <f t="shared" si="2"/>
        <v>85-9</v>
      </c>
      <c r="G145" s="11">
        <v>1.484</v>
      </c>
    </row>
    <row r="146" spans="4:7" ht="15">
      <c r="D146" s="4">
        <v>-8</v>
      </c>
      <c r="E146" s="4">
        <v>85</v>
      </c>
      <c r="F146" s="10" t="str">
        <f t="shared" si="2"/>
        <v>85-8</v>
      </c>
      <c r="G146" s="11">
        <v>1.621</v>
      </c>
    </row>
    <row r="147" spans="4:7" ht="15">
      <c r="D147" s="4">
        <v>-7</v>
      </c>
      <c r="E147" s="4">
        <v>85</v>
      </c>
      <c r="F147" s="10" t="str">
        <f t="shared" si="2"/>
        <v>85-7</v>
      </c>
      <c r="G147" s="11">
        <v>1.769</v>
      </c>
    </row>
    <row r="148" spans="4:7" ht="15">
      <c r="D148" s="4">
        <v>-6</v>
      </c>
      <c r="E148" s="4">
        <v>85</v>
      </c>
      <c r="F148" s="10" t="str">
        <f t="shared" si="2"/>
        <v>85-6</v>
      </c>
      <c r="G148" s="11">
        <v>1.929</v>
      </c>
    </row>
    <row r="149" spans="4:7" ht="15">
      <c r="D149" s="4">
        <v>-5</v>
      </c>
      <c r="E149" s="4">
        <v>85</v>
      </c>
      <c r="F149" s="10" t="str">
        <f t="shared" si="2"/>
        <v>85-5</v>
      </c>
      <c r="G149" s="11">
        <v>2.102</v>
      </c>
    </row>
    <row r="150" spans="4:7" ht="15">
      <c r="D150" s="4">
        <v>-4</v>
      </c>
      <c r="E150" s="4">
        <v>85</v>
      </c>
      <c r="F150" s="10" t="str">
        <f t="shared" si="2"/>
        <v>85-4</v>
      </c>
      <c r="G150" s="11">
        <v>2.29</v>
      </c>
    </row>
    <row r="151" spans="4:7" ht="15">
      <c r="D151" s="4">
        <v>-3</v>
      </c>
      <c r="E151" s="4">
        <v>85</v>
      </c>
      <c r="F151" s="10" t="str">
        <f t="shared" si="2"/>
        <v>85-3</v>
      </c>
      <c r="G151" s="11">
        <v>2.493</v>
      </c>
    </row>
    <row r="152" spans="4:7" ht="15">
      <c r="D152" s="4">
        <v>-2</v>
      </c>
      <c r="E152" s="4">
        <v>85</v>
      </c>
      <c r="F152" s="10" t="str">
        <f t="shared" si="2"/>
        <v>85-2</v>
      </c>
      <c r="G152" s="11">
        <v>2.271</v>
      </c>
    </row>
    <row r="153" spans="4:7" ht="15">
      <c r="D153" s="4">
        <v>-1</v>
      </c>
      <c r="E153" s="4">
        <v>85</v>
      </c>
      <c r="F153" s="10" t="str">
        <f t="shared" si="2"/>
        <v>85-1</v>
      </c>
      <c r="G153" s="11">
        <v>2.949</v>
      </c>
    </row>
    <row r="154" spans="4:7" ht="15">
      <c r="D154" s="4">
        <v>0</v>
      </c>
      <c r="E154" s="4">
        <v>85</v>
      </c>
      <c r="F154" s="10" t="str">
        <f t="shared" si="2"/>
        <v>850</v>
      </c>
      <c r="G154" s="11">
        <v>3.205</v>
      </c>
    </row>
    <row r="155" spans="4:7" ht="15">
      <c r="D155" s="4">
        <v>1</v>
      </c>
      <c r="E155" s="4">
        <v>85</v>
      </c>
      <c r="F155" s="10" t="str">
        <f t="shared" si="2"/>
        <v>851</v>
      </c>
      <c r="G155" s="11">
        <v>3.447</v>
      </c>
    </row>
    <row r="156" spans="4:7" ht="15">
      <c r="D156" s="4">
        <v>2</v>
      </c>
      <c r="E156" s="4">
        <v>85</v>
      </c>
      <c r="F156" s="10" t="str">
        <f t="shared" si="2"/>
        <v>852</v>
      </c>
      <c r="G156" s="11">
        <v>3.705</v>
      </c>
    </row>
    <row r="157" spans="4:7" ht="15">
      <c r="D157" s="4">
        <v>3</v>
      </c>
      <c r="E157" s="4">
        <v>85</v>
      </c>
      <c r="F157" s="10" t="str">
        <f t="shared" si="2"/>
        <v>853</v>
      </c>
      <c r="G157" s="11">
        <v>3.98</v>
      </c>
    </row>
    <row r="158" spans="4:7" ht="15">
      <c r="D158" s="4">
        <v>4</v>
      </c>
      <c r="E158" s="4">
        <v>85</v>
      </c>
      <c r="F158" s="10" t="str">
        <f t="shared" si="2"/>
        <v>854</v>
      </c>
      <c r="G158" s="11">
        <v>4.273</v>
      </c>
    </row>
    <row r="159" spans="4:7" ht="15">
      <c r="D159" s="4">
        <v>5</v>
      </c>
      <c r="E159" s="4">
        <v>85</v>
      </c>
      <c r="F159" s="10" t="str">
        <f t="shared" si="2"/>
        <v>855</v>
      </c>
      <c r="G159" s="11">
        <v>4.586</v>
      </c>
    </row>
    <row r="160" spans="4:7" ht="15">
      <c r="D160" s="4">
        <v>6</v>
      </c>
      <c r="E160" s="4">
        <v>85</v>
      </c>
      <c r="F160" s="10" t="str">
        <f t="shared" si="2"/>
        <v>856</v>
      </c>
      <c r="G160" s="11">
        <v>4.918</v>
      </c>
    </row>
    <row r="161" spans="4:7" ht="15">
      <c r="D161" s="4">
        <v>7</v>
      </c>
      <c r="E161" s="4">
        <v>85</v>
      </c>
      <c r="F161" s="10" t="str">
        <f t="shared" si="2"/>
        <v>857</v>
      </c>
      <c r="G161" s="11">
        <v>5.272</v>
      </c>
    </row>
    <row r="162" spans="4:7" ht="15">
      <c r="D162" s="4">
        <v>8</v>
      </c>
      <c r="E162" s="4">
        <v>85</v>
      </c>
      <c r="F162" s="10" t="str">
        <f t="shared" si="2"/>
        <v>858</v>
      </c>
      <c r="G162" s="11">
        <v>5.648</v>
      </c>
    </row>
    <row r="163" spans="4:7" ht="15">
      <c r="D163" s="4">
        <v>9</v>
      </c>
      <c r="E163" s="4">
        <v>85</v>
      </c>
      <c r="F163" s="10" t="str">
        <f t="shared" si="2"/>
        <v>859</v>
      </c>
      <c r="G163" s="11">
        <v>6.048</v>
      </c>
    </row>
    <row r="164" spans="4:7" ht="15">
      <c r="D164" s="4">
        <v>10</v>
      </c>
      <c r="E164" s="4">
        <v>85</v>
      </c>
      <c r="F164" s="10" t="str">
        <f t="shared" si="2"/>
        <v>8510</v>
      </c>
      <c r="G164" s="11">
        <v>6.474</v>
      </c>
    </row>
    <row r="165" spans="4:7" ht="15">
      <c r="D165" s="4">
        <v>11</v>
      </c>
      <c r="E165" s="4">
        <v>85</v>
      </c>
      <c r="F165" s="10" t="str">
        <f t="shared" si="2"/>
        <v>8511</v>
      </c>
      <c r="G165" s="11">
        <v>6.926</v>
      </c>
    </row>
    <row r="166" spans="4:7" ht="15">
      <c r="D166" s="4">
        <v>12</v>
      </c>
      <c r="E166" s="4">
        <v>85</v>
      </c>
      <c r="F166" s="10" t="str">
        <f t="shared" si="2"/>
        <v>8512</v>
      </c>
      <c r="G166" s="11">
        <v>7.405</v>
      </c>
    </row>
    <row r="167" spans="4:7" ht="15">
      <c r="D167" s="4">
        <v>13</v>
      </c>
      <c r="E167" s="4">
        <v>85</v>
      </c>
      <c r="F167" s="10" t="str">
        <f t="shared" si="2"/>
        <v>8513</v>
      </c>
      <c r="G167" s="11">
        <v>7.914</v>
      </c>
    </row>
    <row r="168" spans="4:7" ht="15">
      <c r="D168" s="4">
        <v>14</v>
      </c>
      <c r="E168" s="4">
        <v>85</v>
      </c>
      <c r="F168" s="10" t="str">
        <f t="shared" si="2"/>
        <v>8514</v>
      </c>
      <c r="G168" s="11">
        <v>8.455</v>
      </c>
    </row>
    <row r="169" spans="4:7" ht="15">
      <c r="D169" s="4">
        <v>15</v>
      </c>
      <c r="E169" s="4">
        <v>85</v>
      </c>
      <c r="F169" s="10" t="str">
        <f t="shared" si="2"/>
        <v>8515</v>
      </c>
      <c r="G169" s="11">
        <v>9.028</v>
      </c>
    </row>
    <row r="170" spans="4:7" ht="15">
      <c r="D170" s="4">
        <v>16</v>
      </c>
      <c r="E170" s="4">
        <v>85</v>
      </c>
      <c r="F170" s="10" t="str">
        <f t="shared" si="2"/>
        <v>8516</v>
      </c>
      <c r="G170" s="11">
        <v>9.635</v>
      </c>
    </row>
    <row r="171" spans="4:7" ht="15">
      <c r="D171" s="4">
        <v>17</v>
      </c>
      <c r="E171" s="4">
        <v>85</v>
      </c>
      <c r="F171" s="10" t="str">
        <f t="shared" si="2"/>
        <v>8517</v>
      </c>
      <c r="G171" s="11">
        <v>10.279</v>
      </c>
    </row>
    <row r="172" spans="4:7" ht="15">
      <c r="D172" s="4">
        <v>18</v>
      </c>
      <c r="E172" s="4">
        <v>85</v>
      </c>
      <c r="F172" s="10" t="str">
        <f t="shared" si="2"/>
        <v>8518</v>
      </c>
      <c r="G172" s="11">
        <v>10.961</v>
      </c>
    </row>
    <row r="173" spans="4:7" ht="15">
      <c r="D173" s="4">
        <v>19</v>
      </c>
      <c r="E173" s="4">
        <v>85</v>
      </c>
      <c r="F173" s="10" t="str">
        <f t="shared" si="2"/>
        <v>8519</v>
      </c>
      <c r="G173" s="11">
        <v>11.683</v>
      </c>
    </row>
    <row r="174" spans="4:7" ht="15">
      <c r="D174" s="4">
        <v>20</v>
      </c>
      <c r="E174" s="4">
        <v>85</v>
      </c>
      <c r="F174" s="10" t="str">
        <f t="shared" si="2"/>
        <v>8520</v>
      </c>
      <c r="G174" s="11">
        <v>12.447</v>
      </c>
    </row>
    <row r="175" spans="4:7" ht="15">
      <c r="D175" s="4">
        <v>21</v>
      </c>
      <c r="E175" s="4">
        <v>85</v>
      </c>
      <c r="F175" s="10" t="str">
        <f t="shared" si="2"/>
        <v>8521</v>
      </c>
      <c r="G175" s="11">
        <v>13.257</v>
      </c>
    </row>
    <row r="176" spans="4:7" ht="15">
      <c r="D176" s="4">
        <v>22</v>
      </c>
      <c r="E176" s="4">
        <v>85</v>
      </c>
      <c r="F176" s="10" t="str">
        <f t="shared" si="2"/>
        <v>8522</v>
      </c>
      <c r="G176" s="11">
        <v>14.113</v>
      </c>
    </row>
    <row r="177" spans="4:7" ht="15">
      <c r="D177" s="4">
        <v>23</v>
      </c>
      <c r="E177" s="4">
        <v>85</v>
      </c>
      <c r="F177" s="10" t="str">
        <f t="shared" si="2"/>
        <v>8523</v>
      </c>
      <c r="G177" s="11">
        <v>15.018</v>
      </c>
    </row>
    <row r="178" spans="4:7" ht="15">
      <c r="D178" s="4">
        <v>24</v>
      </c>
      <c r="E178" s="4">
        <v>85</v>
      </c>
      <c r="F178" s="10" t="str">
        <f t="shared" si="2"/>
        <v>8524</v>
      </c>
      <c r="G178" s="11">
        <v>15.976</v>
      </c>
    </row>
    <row r="179" spans="4:7" ht="15">
      <c r="D179" s="4">
        <v>25</v>
      </c>
      <c r="E179" s="4">
        <v>85</v>
      </c>
      <c r="F179" s="10" t="str">
        <f t="shared" si="2"/>
        <v>8525</v>
      </c>
      <c r="G179" s="11">
        <v>16.988</v>
      </c>
    </row>
    <row r="180" spans="4:7" ht="15">
      <c r="D180" s="4">
        <v>26</v>
      </c>
      <c r="E180" s="4">
        <v>85</v>
      </c>
      <c r="F180" s="10" t="str">
        <f t="shared" si="2"/>
        <v>8526</v>
      </c>
      <c r="G180" s="11">
        <v>18.057</v>
      </c>
    </row>
    <row r="181" spans="4:7" ht="15">
      <c r="D181" s="4">
        <v>27</v>
      </c>
      <c r="E181" s="4">
        <v>85</v>
      </c>
      <c r="F181" s="10" t="str">
        <f t="shared" si="2"/>
        <v>8527</v>
      </c>
      <c r="G181" s="11">
        <v>19.188</v>
      </c>
    </row>
    <row r="182" spans="4:7" ht="15">
      <c r="D182" s="4">
        <v>28</v>
      </c>
      <c r="E182" s="4">
        <v>85</v>
      </c>
      <c r="F182" s="10" t="str">
        <f t="shared" si="2"/>
        <v>8528</v>
      </c>
      <c r="G182" s="11">
        <v>20.381</v>
      </c>
    </row>
    <row r="183" spans="4:7" ht="15">
      <c r="D183" s="4">
        <v>29</v>
      </c>
      <c r="E183" s="4">
        <v>85</v>
      </c>
      <c r="F183" s="10" t="str">
        <f t="shared" si="2"/>
        <v>8529</v>
      </c>
      <c r="G183" s="11">
        <v>21.642</v>
      </c>
    </row>
    <row r="184" spans="4:7" ht="15">
      <c r="D184" s="4">
        <v>30</v>
      </c>
      <c r="E184" s="4">
        <v>85</v>
      </c>
      <c r="F184" s="10" t="str">
        <f t="shared" si="2"/>
        <v>8530</v>
      </c>
      <c r="G184" s="11">
        <v>22.973</v>
      </c>
    </row>
    <row r="185" spans="4:7" ht="15">
      <c r="D185" s="4">
        <v>31</v>
      </c>
      <c r="E185" s="4">
        <v>85</v>
      </c>
      <c r="F185" s="10" t="str">
        <f t="shared" si="2"/>
        <v>8531</v>
      </c>
      <c r="G185" s="11">
        <v>24.378</v>
      </c>
    </row>
    <row r="186" spans="4:7" ht="15">
      <c r="D186" s="4">
        <v>32</v>
      </c>
      <c r="E186" s="4">
        <v>85</v>
      </c>
      <c r="F186" s="10" t="str">
        <f t="shared" si="2"/>
        <v>8532</v>
      </c>
      <c r="G186" s="11">
        <v>25.861</v>
      </c>
    </row>
    <row r="187" spans="4:7" ht="15">
      <c r="D187" s="4">
        <v>33</v>
      </c>
      <c r="E187" s="4">
        <v>85</v>
      </c>
      <c r="F187" s="10" t="str">
        <f t="shared" si="2"/>
        <v>8533</v>
      </c>
      <c r="G187" s="11">
        <v>27.427</v>
      </c>
    </row>
    <row r="188" spans="4:7" ht="15">
      <c r="D188" s="4">
        <v>34</v>
      </c>
      <c r="E188" s="4">
        <v>85</v>
      </c>
      <c r="F188" s="10" t="str">
        <f t="shared" si="2"/>
        <v>8534</v>
      </c>
      <c r="G188" s="11">
        <v>29.078</v>
      </c>
    </row>
    <row r="189" spans="4:7" ht="15">
      <c r="D189" s="4">
        <v>35</v>
      </c>
      <c r="E189" s="4">
        <v>85</v>
      </c>
      <c r="F189" s="10" t="str">
        <f t="shared" si="2"/>
        <v>8535</v>
      </c>
      <c r="G189" s="11">
        <v>30.82</v>
      </c>
    </row>
    <row r="190" spans="4:7" ht="15">
      <c r="D190" s="4">
        <v>36</v>
      </c>
      <c r="E190" s="4">
        <v>85</v>
      </c>
      <c r="F190" s="10" t="str">
        <f t="shared" si="2"/>
        <v>8536</v>
      </c>
      <c r="G190" s="11">
        <v>32.658</v>
      </c>
    </row>
    <row r="191" spans="4:7" ht="15">
      <c r="D191" s="4">
        <v>-10</v>
      </c>
      <c r="E191" s="4">
        <v>80</v>
      </c>
      <c r="F191" s="10" t="str">
        <f t="shared" si="2"/>
        <v>80-10</v>
      </c>
      <c r="G191" s="11">
        <v>1.278</v>
      </c>
    </row>
    <row r="192" spans="4:7" ht="15">
      <c r="D192" s="4">
        <v>-9</v>
      </c>
      <c r="E192" s="4">
        <v>80</v>
      </c>
      <c r="F192" s="10" t="str">
        <f t="shared" si="2"/>
        <v>80-9</v>
      </c>
      <c r="G192" s="11">
        <v>1.397</v>
      </c>
    </row>
    <row r="193" spans="4:7" ht="15">
      <c r="D193" s="4">
        <v>-8</v>
      </c>
      <c r="E193" s="4">
        <v>80</v>
      </c>
      <c r="F193" s="10" t="str">
        <f t="shared" si="2"/>
        <v>80-8</v>
      </c>
      <c r="G193" s="11">
        <v>1.525</v>
      </c>
    </row>
    <row r="194" spans="4:7" ht="15">
      <c r="D194" s="4">
        <v>-7</v>
      </c>
      <c r="E194" s="4">
        <v>80</v>
      </c>
      <c r="F194" s="10" t="str">
        <f t="shared" si="2"/>
        <v>80-7</v>
      </c>
      <c r="G194" s="11">
        <v>1.664</v>
      </c>
    </row>
    <row r="195" spans="4:7" ht="15">
      <c r="D195" s="4">
        <v>-6</v>
      </c>
      <c r="E195" s="4">
        <v>80</v>
      </c>
      <c r="F195" s="10" t="str">
        <f t="shared" si="2"/>
        <v>80-6</v>
      </c>
      <c r="G195" s="11">
        <v>1.815</v>
      </c>
    </row>
    <row r="196" spans="4:7" ht="15">
      <c r="D196" s="4">
        <v>-5</v>
      </c>
      <c r="E196" s="4">
        <v>80</v>
      </c>
      <c r="F196" s="10" t="str">
        <f aca="true" t="shared" si="3" ref="F196:F259">E196&amp;D196</f>
        <v>80-5</v>
      </c>
      <c r="G196" s="11">
        <v>1.978</v>
      </c>
    </row>
    <row r="197" spans="4:7" ht="15">
      <c r="D197" s="4">
        <v>-4</v>
      </c>
      <c r="E197" s="4">
        <v>80</v>
      </c>
      <c r="F197" s="10" t="str">
        <f t="shared" si="3"/>
        <v>80-4</v>
      </c>
      <c r="G197" s="11">
        <v>1.155</v>
      </c>
    </row>
    <row r="198" spans="4:7" ht="15">
      <c r="D198" s="4">
        <v>-3</v>
      </c>
      <c r="E198" s="4">
        <v>80</v>
      </c>
      <c r="F198" s="10" t="str">
        <f t="shared" si="3"/>
        <v>80-3</v>
      </c>
      <c r="G198" s="11">
        <v>2.346</v>
      </c>
    </row>
    <row r="199" spans="4:7" ht="15">
      <c r="D199" s="4">
        <v>-2</v>
      </c>
      <c r="E199" s="4">
        <v>80</v>
      </c>
      <c r="F199" s="10" t="str">
        <f t="shared" si="3"/>
        <v>80-2</v>
      </c>
      <c r="G199" s="11">
        <v>2.552</v>
      </c>
    </row>
    <row r="200" spans="4:7" ht="15">
      <c r="D200" s="4">
        <v>-1</v>
      </c>
      <c r="E200" s="4">
        <v>80</v>
      </c>
      <c r="F200" s="10" t="str">
        <f t="shared" si="3"/>
        <v>80-1</v>
      </c>
      <c r="G200" s="11">
        <v>2.774</v>
      </c>
    </row>
    <row r="201" spans="4:7" ht="15">
      <c r="D201" s="4">
        <v>0</v>
      </c>
      <c r="E201" s="4">
        <v>80</v>
      </c>
      <c r="F201" s="10" t="str">
        <f t="shared" si="3"/>
        <v>800</v>
      </c>
      <c r="G201" s="11">
        <v>3.016</v>
      </c>
    </row>
    <row r="202" spans="4:7" ht="15">
      <c r="D202" s="4">
        <v>1</v>
      </c>
      <c r="E202" s="4">
        <v>80</v>
      </c>
      <c r="F202" s="10" t="str">
        <f t="shared" si="3"/>
        <v>801</v>
      </c>
      <c r="G202" s="11">
        <v>3.243</v>
      </c>
    </row>
    <row r="203" spans="4:7" ht="15">
      <c r="D203" s="4">
        <v>2</v>
      </c>
      <c r="E203" s="4">
        <v>80</v>
      </c>
      <c r="F203" s="10" t="str">
        <f t="shared" si="3"/>
        <v>802</v>
      </c>
      <c r="G203" s="11">
        <v>3.486</v>
      </c>
    </row>
    <row r="204" spans="4:7" ht="15">
      <c r="D204" s="4">
        <v>3</v>
      </c>
      <c r="E204" s="4">
        <v>80</v>
      </c>
      <c r="F204" s="10" t="str">
        <f t="shared" si="3"/>
        <v>803</v>
      </c>
      <c r="G204" s="11">
        <v>3.745</v>
      </c>
    </row>
    <row r="205" spans="4:7" ht="15">
      <c r="D205" s="4">
        <v>4</v>
      </c>
      <c r="E205" s="4">
        <v>80</v>
      </c>
      <c r="F205" s="10" t="str">
        <f t="shared" si="3"/>
        <v>804</v>
      </c>
      <c r="G205" s="11">
        <v>4.0208</v>
      </c>
    </row>
    <row r="206" spans="4:7" ht="15">
      <c r="D206" s="4">
        <v>5</v>
      </c>
      <c r="E206" s="4">
        <v>80</v>
      </c>
      <c r="F206" s="10" t="str">
        <f t="shared" si="3"/>
        <v>805</v>
      </c>
      <c r="G206" s="11">
        <v>4.314</v>
      </c>
    </row>
    <row r="207" spans="4:7" ht="15">
      <c r="D207" s="4">
        <v>6</v>
      </c>
      <c r="E207" s="4">
        <v>80</v>
      </c>
      <c r="F207" s="10" t="str">
        <f t="shared" si="3"/>
        <v>806</v>
      </c>
      <c r="G207" s="11">
        <v>4.627</v>
      </c>
    </row>
    <row r="208" spans="4:7" ht="15">
      <c r="D208" s="4">
        <v>7</v>
      </c>
      <c r="E208" s="4">
        <v>80</v>
      </c>
      <c r="F208" s="10" t="str">
        <f t="shared" si="3"/>
        <v>807</v>
      </c>
      <c r="G208" s="11">
        <v>4.959</v>
      </c>
    </row>
    <row r="209" spans="4:7" ht="15">
      <c r="D209" s="4">
        <v>8</v>
      </c>
      <c r="E209" s="4">
        <v>80</v>
      </c>
      <c r="F209" s="10" t="str">
        <f t="shared" si="3"/>
        <v>808</v>
      </c>
      <c r="G209" s="11">
        <v>5.313</v>
      </c>
    </row>
    <row r="210" spans="4:7" ht="15">
      <c r="D210" s="4">
        <v>9</v>
      </c>
      <c r="E210" s="4">
        <v>80</v>
      </c>
      <c r="F210" s="10" t="str">
        <f t="shared" si="3"/>
        <v>809</v>
      </c>
      <c r="G210" s="11">
        <v>5.689</v>
      </c>
    </row>
    <row r="211" spans="4:7" ht="15">
      <c r="D211" s="4">
        <v>10</v>
      </c>
      <c r="E211" s="4">
        <v>80</v>
      </c>
      <c r="F211" s="10" t="str">
        <f t="shared" si="3"/>
        <v>8010</v>
      </c>
      <c r="G211" s="11">
        <v>6.089</v>
      </c>
    </row>
    <row r="212" spans="4:7" ht="15">
      <c r="D212" s="4">
        <v>11</v>
      </c>
      <c r="E212" s="4">
        <v>80</v>
      </c>
      <c r="F212" s="10" t="str">
        <f t="shared" si="3"/>
        <v>8011</v>
      </c>
      <c r="G212" s="11">
        <v>6.514</v>
      </c>
    </row>
    <row r="213" spans="4:7" ht="15">
      <c r="D213" s="4">
        <v>12</v>
      </c>
      <c r="E213" s="4">
        <v>80</v>
      </c>
      <c r="F213" s="10" t="str">
        <f t="shared" si="3"/>
        <v>8012</v>
      </c>
      <c r="G213" s="11">
        <v>6.965</v>
      </c>
    </row>
    <row r="214" spans="4:7" ht="15">
      <c r="D214" s="4">
        <v>13</v>
      </c>
      <c r="E214" s="4">
        <v>80</v>
      </c>
      <c r="F214" s="10" t="str">
        <f t="shared" si="3"/>
        <v>8013</v>
      </c>
      <c r="G214" s="11">
        <v>7.443</v>
      </c>
    </row>
    <row r="215" spans="4:7" ht="15">
      <c r="D215" s="4">
        <v>14</v>
      </c>
      <c r="E215" s="4">
        <v>80</v>
      </c>
      <c r="F215" s="10" t="str">
        <f t="shared" si="3"/>
        <v>8014</v>
      </c>
      <c r="G215" s="11">
        <v>7.951</v>
      </c>
    </row>
    <row r="216" spans="4:7" ht="15">
      <c r="D216" s="4">
        <v>15</v>
      </c>
      <c r="E216" s="4">
        <v>80</v>
      </c>
      <c r="F216" s="10" t="str">
        <f t="shared" si="3"/>
        <v>8015</v>
      </c>
      <c r="G216" s="11">
        <v>8.489</v>
      </c>
    </row>
    <row r="217" spans="4:7" ht="15">
      <c r="D217" s="4">
        <v>16</v>
      </c>
      <c r="E217" s="4">
        <v>80</v>
      </c>
      <c r="F217" s="10" t="str">
        <f t="shared" si="3"/>
        <v>8016</v>
      </c>
      <c r="G217" s="11">
        <v>9.06</v>
      </c>
    </row>
    <row r="218" spans="4:7" ht="15">
      <c r="D218" s="4">
        <v>17</v>
      </c>
      <c r="E218" s="4">
        <v>80</v>
      </c>
      <c r="F218" s="10" t="str">
        <f t="shared" si="3"/>
        <v>8017</v>
      </c>
      <c r="G218" s="11">
        <v>9.665</v>
      </c>
    </row>
    <row r="219" spans="4:7" ht="15">
      <c r="D219" s="4">
        <v>18</v>
      </c>
      <c r="E219" s="4">
        <v>80</v>
      </c>
      <c r="F219" s="10" t="str">
        <f t="shared" si="3"/>
        <v>8018</v>
      </c>
      <c r="G219" s="11">
        <v>10.305</v>
      </c>
    </row>
    <row r="220" spans="4:7" ht="15">
      <c r="D220" s="4">
        <v>19</v>
      </c>
      <c r="E220" s="4">
        <v>80</v>
      </c>
      <c r="F220" s="10" t="str">
        <f t="shared" si="3"/>
        <v>8019</v>
      </c>
      <c r="G220" s="11">
        <v>10.983</v>
      </c>
    </row>
    <row r="221" spans="4:7" ht="15">
      <c r="D221" s="4">
        <v>20</v>
      </c>
      <c r="E221" s="4">
        <v>80</v>
      </c>
      <c r="F221" s="10" t="str">
        <f t="shared" si="3"/>
        <v>8020</v>
      </c>
      <c r="G221" s="11">
        <v>11.701</v>
      </c>
    </row>
    <row r="222" spans="4:7" ht="15">
      <c r="D222" s="4">
        <v>21</v>
      </c>
      <c r="E222" s="4">
        <v>80</v>
      </c>
      <c r="F222" s="10" t="str">
        <f t="shared" si="3"/>
        <v>8021</v>
      </c>
      <c r="G222" s="11">
        <v>12.461</v>
      </c>
    </row>
    <row r="223" spans="4:7" ht="15">
      <c r="D223" s="4">
        <v>22</v>
      </c>
      <c r="E223" s="4">
        <v>80</v>
      </c>
      <c r="F223" s="10" t="str">
        <f t="shared" si="3"/>
        <v>8022</v>
      </c>
      <c r="G223" s="11">
        <v>13.265</v>
      </c>
    </row>
    <row r="224" spans="4:7" ht="15">
      <c r="D224" s="4">
        <v>23</v>
      </c>
      <c r="E224" s="4">
        <v>80</v>
      </c>
      <c r="F224" s="10" t="str">
        <f t="shared" si="3"/>
        <v>8023</v>
      </c>
      <c r="G224" s="11">
        <v>14.115</v>
      </c>
    </row>
    <row r="225" spans="4:7" ht="15">
      <c r="D225" s="4">
        <v>24</v>
      </c>
      <c r="E225" s="4">
        <v>80</v>
      </c>
      <c r="F225" s="10" t="str">
        <f t="shared" si="3"/>
        <v>8024</v>
      </c>
      <c r="G225" s="11">
        <v>15.013</v>
      </c>
    </row>
    <row r="226" spans="4:7" ht="15">
      <c r="D226" s="4">
        <v>25</v>
      </c>
      <c r="E226" s="4">
        <v>80</v>
      </c>
      <c r="F226" s="10" t="str">
        <f t="shared" si="3"/>
        <v>8025</v>
      </c>
      <c r="G226" s="11">
        <v>15.963</v>
      </c>
    </row>
    <row r="227" spans="4:7" ht="15">
      <c r="D227" s="4">
        <v>26</v>
      </c>
      <c r="E227" s="4">
        <v>80</v>
      </c>
      <c r="F227" s="10" t="str">
        <f t="shared" si="3"/>
        <v>8026</v>
      </c>
      <c r="G227" s="11">
        <v>16.966</v>
      </c>
    </row>
    <row r="228" spans="4:7" ht="15">
      <c r="D228" s="4">
        <v>27</v>
      </c>
      <c r="E228" s="4">
        <v>80</v>
      </c>
      <c r="F228" s="10" t="str">
        <f t="shared" si="3"/>
        <v>8027</v>
      </c>
      <c r="G228" s="11">
        <v>18.026</v>
      </c>
    </row>
    <row r="229" spans="4:7" ht="15">
      <c r="D229" s="4">
        <v>28</v>
      </c>
      <c r="E229" s="4">
        <v>80</v>
      </c>
      <c r="F229" s="10" t="str">
        <f t="shared" si="3"/>
        <v>8028</v>
      </c>
      <c r="G229" s="11">
        <v>19.146</v>
      </c>
    </row>
    <row r="230" spans="4:7" ht="15">
      <c r="D230" s="4">
        <v>29</v>
      </c>
      <c r="E230" s="4">
        <v>80</v>
      </c>
      <c r="F230" s="10" t="str">
        <f t="shared" si="3"/>
        <v>8029</v>
      </c>
      <c r="G230" s="11">
        <v>20.327</v>
      </c>
    </row>
    <row r="231" spans="4:7" ht="15">
      <c r="D231" s="4">
        <v>30</v>
      </c>
      <c r="E231" s="4">
        <v>80</v>
      </c>
      <c r="F231" s="10" t="str">
        <f t="shared" si="3"/>
        <v>8030</v>
      </c>
      <c r="G231" s="11">
        <v>21.575</v>
      </c>
    </row>
    <row r="232" spans="4:7" ht="15">
      <c r="D232" s="4">
        <v>31</v>
      </c>
      <c r="E232" s="4">
        <v>80</v>
      </c>
      <c r="F232" s="10" t="str">
        <f t="shared" si="3"/>
        <v>8031</v>
      </c>
      <c r="G232" s="11">
        <v>22.892</v>
      </c>
    </row>
    <row r="233" spans="4:7" ht="15">
      <c r="D233" s="4">
        <v>32</v>
      </c>
      <c r="E233" s="4">
        <v>80</v>
      </c>
      <c r="F233" s="10" t="str">
        <f t="shared" si="3"/>
        <v>8032</v>
      </c>
      <c r="G233" s="11">
        <v>24.281</v>
      </c>
    </row>
    <row r="234" spans="4:7" ht="15">
      <c r="D234" s="4">
        <v>33</v>
      </c>
      <c r="E234" s="4">
        <v>80</v>
      </c>
      <c r="F234" s="10" t="str">
        <f t="shared" si="3"/>
        <v>8033</v>
      </c>
      <c r="G234" s="11">
        <v>25.746</v>
      </c>
    </row>
    <row r="235" spans="4:7" ht="15">
      <c r="D235" s="4">
        <v>34</v>
      </c>
      <c r="E235" s="4">
        <v>80</v>
      </c>
      <c r="F235" s="10" t="str">
        <f t="shared" si="3"/>
        <v>8034</v>
      </c>
      <c r="G235" s="11">
        <v>27.292</v>
      </c>
    </row>
    <row r="236" spans="4:7" ht="15">
      <c r="D236" s="4">
        <v>35</v>
      </c>
      <c r="E236" s="4">
        <v>80</v>
      </c>
      <c r="F236" s="10" t="str">
        <f t="shared" si="3"/>
        <v>8035</v>
      </c>
      <c r="G236" s="11">
        <v>28.923</v>
      </c>
    </row>
    <row r="237" spans="4:7" ht="15">
      <c r="D237" s="4">
        <v>36</v>
      </c>
      <c r="E237" s="4">
        <v>80</v>
      </c>
      <c r="F237" s="10" t="str">
        <f t="shared" si="3"/>
        <v>8036</v>
      </c>
      <c r="G237" s="11">
        <v>30.642</v>
      </c>
    </row>
    <row r="238" spans="4:7" ht="15">
      <c r="D238" s="4">
        <v>-10</v>
      </c>
      <c r="E238" s="4">
        <v>75</v>
      </c>
      <c r="F238" s="10" t="str">
        <f t="shared" si="3"/>
        <v>75-10</v>
      </c>
      <c r="G238" s="11">
        <v>1.198</v>
      </c>
    </row>
    <row r="239" spans="4:7" ht="15">
      <c r="D239" s="4">
        <v>-9</v>
      </c>
      <c r="E239" s="4">
        <v>75</v>
      </c>
      <c r="F239" s="10" t="str">
        <f t="shared" si="3"/>
        <v>75-9</v>
      </c>
      <c r="G239" s="11">
        <v>1.3309</v>
      </c>
    </row>
    <row r="240" spans="4:7" ht="15">
      <c r="D240" s="4">
        <v>-8</v>
      </c>
      <c r="E240" s="4">
        <v>75</v>
      </c>
      <c r="F240" s="10" t="str">
        <f t="shared" si="3"/>
        <v>75-8</v>
      </c>
      <c r="G240" s="11">
        <v>1.43</v>
      </c>
    </row>
    <row r="241" spans="4:7" ht="15">
      <c r="D241" s="4">
        <v>-7</v>
      </c>
      <c r="E241" s="4">
        <v>75</v>
      </c>
      <c r="F241" s="10" t="str">
        <f t="shared" si="3"/>
        <v>75-7</v>
      </c>
      <c r="G241" s="11">
        <v>1.56</v>
      </c>
    </row>
    <row r="242" spans="4:7" ht="15">
      <c r="D242" s="4">
        <v>-6</v>
      </c>
      <c r="E242" s="4">
        <v>75</v>
      </c>
      <c r="F242" s="10" t="str">
        <f t="shared" si="3"/>
        <v>75-6</v>
      </c>
      <c r="G242" s="11">
        <v>1.701</v>
      </c>
    </row>
    <row r="243" spans="4:7" ht="15">
      <c r="D243" s="4">
        <v>-5</v>
      </c>
      <c r="E243" s="4">
        <v>75</v>
      </c>
      <c r="F243" s="10" t="str">
        <f t="shared" si="3"/>
        <v>75-5</v>
      </c>
      <c r="G243" s="11">
        <v>1.854</v>
      </c>
    </row>
    <row r="244" spans="4:7" ht="15">
      <c r="D244" s="4">
        <v>-4</v>
      </c>
      <c r="E244" s="4">
        <v>75</v>
      </c>
      <c r="F244" s="10" t="str">
        <f t="shared" si="3"/>
        <v>75-4</v>
      </c>
      <c r="G244" s="11">
        <v>2.02</v>
      </c>
    </row>
    <row r="245" spans="4:7" ht="15">
      <c r="D245" s="4">
        <v>-3</v>
      </c>
      <c r="E245" s="4">
        <v>75</v>
      </c>
      <c r="F245" s="10" t="str">
        <f t="shared" si="3"/>
        <v>75-3</v>
      </c>
      <c r="G245" s="11">
        <v>2.198</v>
      </c>
    </row>
    <row r="246" spans="4:7" ht="15">
      <c r="D246" s="4">
        <v>-2</v>
      </c>
      <c r="E246" s="4">
        <v>75</v>
      </c>
      <c r="F246" s="10" t="str">
        <f t="shared" si="3"/>
        <v>75-2</v>
      </c>
      <c r="G246" s="11">
        <v>2.392</v>
      </c>
    </row>
    <row r="247" spans="4:7" ht="15">
      <c r="D247" s="4">
        <v>-1</v>
      </c>
      <c r="E247" s="4">
        <v>75</v>
      </c>
      <c r="F247" s="10" t="str">
        <f t="shared" si="3"/>
        <v>75-1</v>
      </c>
      <c r="G247" s="11">
        <v>2.6</v>
      </c>
    </row>
    <row r="248" spans="4:7" ht="15">
      <c r="D248" s="4">
        <v>0</v>
      </c>
      <c r="E248" s="4">
        <v>75</v>
      </c>
      <c r="F248" s="10" t="str">
        <f t="shared" si="3"/>
        <v>750</v>
      </c>
      <c r="G248" s="11">
        <v>2.286</v>
      </c>
    </row>
    <row r="249" spans="4:7" ht="15">
      <c r="D249" s="4">
        <v>1</v>
      </c>
      <c r="E249" s="4">
        <v>75</v>
      </c>
      <c r="F249" s="10" t="str">
        <f t="shared" si="3"/>
        <v>751</v>
      </c>
      <c r="G249" s="11">
        <v>3.039</v>
      </c>
    </row>
    <row r="250" spans="4:7" ht="15">
      <c r="D250" s="4">
        <v>2</v>
      </c>
      <c r="E250" s="4">
        <v>75</v>
      </c>
      <c r="F250" s="10" t="str">
        <f t="shared" si="3"/>
        <v>752</v>
      </c>
      <c r="G250" s="11">
        <v>3.267</v>
      </c>
    </row>
    <row r="251" spans="4:7" ht="15">
      <c r="D251" s="4">
        <v>3</v>
      </c>
      <c r="E251" s="4">
        <v>75</v>
      </c>
      <c r="F251" s="10" t="str">
        <f t="shared" si="3"/>
        <v>753</v>
      </c>
      <c r="G251" s="11">
        <v>3.509</v>
      </c>
    </row>
    <row r="252" spans="4:7" ht="15">
      <c r="D252" s="4">
        <v>4</v>
      </c>
      <c r="E252" s="4">
        <v>75</v>
      </c>
      <c r="F252" s="10" t="str">
        <f t="shared" si="3"/>
        <v>754</v>
      </c>
      <c r="G252" s="11">
        <v>3.767</v>
      </c>
    </row>
    <row r="253" spans="4:7" ht="15">
      <c r="D253" s="4">
        <v>5</v>
      </c>
      <c r="E253" s="4">
        <v>75</v>
      </c>
      <c r="F253" s="10" t="str">
        <f t="shared" si="3"/>
        <v>755</v>
      </c>
      <c r="G253" s="11">
        <v>4.043</v>
      </c>
    </row>
    <row r="254" spans="4:7" ht="15">
      <c r="D254" s="4">
        <v>6</v>
      </c>
      <c r="E254" s="4">
        <v>75</v>
      </c>
      <c r="F254" s="10" t="str">
        <f t="shared" si="3"/>
        <v>756</v>
      </c>
      <c r="G254" s="11">
        <v>4.335</v>
      </c>
    </row>
    <row r="255" spans="4:7" ht="15">
      <c r="D255" s="4">
        <v>7</v>
      </c>
      <c r="E255" s="4">
        <v>75</v>
      </c>
      <c r="F255" s="10" t="str">
        <f t="shared" si="3"/>
        <v>757</v>
      </c>
      <c r="G255" s="11">
        <v>4.647</v>
      </c>
    </row>
    <row r="256" spans="4:7" ht="15">
      <c r="D256" s="4">
        <v>8</v>
      </c>
      <c r="E256" s="4">
        <v>75</v>
      </c>
      <c r="F256" s="10" t="str">
        <f t="shared" si="3"/>
        <v>758</v>
      </c>
      <c r="G256" s="11">
        <v>4.978</v>
      </c>
    </row>
    <row r="257" spans="4:7" ht="15">
      <c r="D257" s="4">
        <v>9</v>
      </c>
      <c r="E257" s="4">
        <v>75</v>
      </c>
      <c r="F257" s="10" t="str">
        <f t="shared" si="3"/>
        <v>759</v>
      </c>
      <c r="G257" s="11">
        <v>5.331</v>
      </c>
    </row>
    <row r="258" spans="4:7" ht="15">
      <c r="D258" s="4">
        <v>10</v>
      </c>
      <c r="E258" s="4">
        <v>75</v>
      </c>
      <c r="F258" s="10" t="str">
        <f t="shared" si="3"/>
        <v>7510</v>
      </c>
      <c r="G258" s="11">
        <v>5.705</v>
      </c>
    </row>
    <row r="259" spans="4:7" ht="15">
      <c r="D259" s="4">
        <v>11</v>
      </c>
      <c r="E259" s="4">
        <v>75</v>
      </c>
      <c r="F259" s="10" t="str">
        <f t="shared" si="3"/>
        <v>7511</v>
      </c>
      <c r="G259" s="11">
        <v>6.103</v>
      </c>
    </row>
    <row r="260" spans="4:7" ht="15">
      <c r="D260" s="4">
        <v>12</v>
      </c>
      <c r="E260" s="4">
        <v>75</v>
      </c>
      <c r="F260" s="10" t="str">
        <f aca="true" t="shared" si="4" ref="F260:F323">E260&amp;D260</f>
        <v>7512</v>
      </c>
      <c r="G260" s="11">
        <v>6.525</v>
      </c>
    </row>
    <row r="261" spans="4:7" ht="15">
      <c r="D261" s="4">
        <v>13</v>
      </c>
      <c r="E261" s="4">
        <v>75</v>
      </c>
      <c r="F261" s="10" t="str">
        <f t="shared" si="4"/>
        <v>7513</v>
      </c>
      <c r="G261" s="11">
        <v>6.973</v>
      </c>
    </row>
    <row r="262" spans="4:7" ht="15">
      <c r="D262" s="4">
        <v>14</v>
      </c>
      <c r="E262" s="4">
        <v>75</v>
      </c>
      <c r="F262" s="10" t="str">
        <f t="shared" si="4"/>
        <v>7514</v>
      </c>
      <c r="G262" s="11">
        <v>7.448</v>
      </c>
    </row>
    <row r="263" spans="4:7" ht="15">
      <c r="D263" s="4">
        <v>15</v>
      </c>
      <c r="E263" s="4">
        <v>75</v>
      </c>
      <c r="F263" s="10" t="str">
        <f t="shared" si="4"/>
        <v>7515</v>
      </c>
      <c r="G263" s="11">
        <v>7.952</v>
      </c>
    </row>
    <row r="264" spans="4:7" ht="15">
      <c r="D264" s="4">
        <v>16</v>
      </c>
      <c r="E264" s="4">
        <v>75</v>
      </c>
      <c r="F264" s="10" t="str">
        <f t="shared" si="4"/>
        <v>7516</v>
      </c>
      <c r="G264" s="11">
        <v>8.486</v>
      </c>
    </row>
    <row r="265" spans="4:7" ht="15">
      <c r="D265" s="4">
        <v>17</v>
      </c>
      <c r="E265" s="4">
        <v>75</v>
      </c>
      <c r="F265" s="10" t="str">
        <f t="shared" si="4"/>
        <v>7517</v>
      </c>
      <c r="G265" s="11">
        <v>9.0522</v>
      </c>
    </row>
    <row r="266" spans="4:7" ht="15">
      <c r="D266" s="4">
        <v>18</v>
      </c>
      <c r="E266" s="4">
        <v>75</v>
      </c>
      <c r="F266" s="10" t="str">
        <f t="shared" si="4"/>
        <v>7518</v>
      </c>
      <c r="G266" s="11">
        <v>9.651</v>
      </c>
    </row>
    <row r="267" spans="4:7" ht="15">
      <c r="D267" s="4">
        <v>19</v>
      </c>
      <c r="E267" s="4">
        <v>75</v>
      </c>
      <c r="F267" s="10" t="str">
        <f t="shared" si="4"/>
        <v>7519</v>
      </c>
      <c r="G267" s="11">
        <v>10.286</v>
      </c>
    </row>
    <row r="268" spans="4:7" ht="15">
      <c r="D268" s="4">
        <v>20</v>
      </c>
      <c r="E268" s="4">
        <v>75</v>
      </c>
      <c r="F268" s="10" t="str">
        <f t="shared" si="4"/>
        <v>7520</v>
      </c>
      <c r="G268" s="11">
        <v>10.957</v>
      </c>
    </row>
    <row r="269" spans="4:7" ht="15">
      <c r="D269" s="4">
        <v>21</v>
      </c>
      <c r="E269" s="4">
        <v>75</v>
      </c>
      <c r="F269" s="10" t="str">
        <f t="shared" si="4"/>
        <v>7521</v>
      </c>
      <c r="G269" s="11">
        <v>11.668</v>
      </c>
    </row>
    <row r="270" spans="4:7" ht="15">
      <c r="D270" s="4">
        <v>22</v>
      </c>
      <c r="E270" s="4">
        <v>75</v>
      </c>
      <c r="F270" s="10" t="str">
        <f t="shared" si="4"/>
        <v>7522</v>
      </c>
      <c r="G270" s="11">
        <v>12.419</v>
      </c>
    </row>
    <row r="271" spans="4:7" ht="15">
      <c r="D271" s="4">
        <v>23</v>
      </c>
      <c r="E271" s="4">
        <v>75</v>
      </c>
      <c r="F271" s="10" t="str">
        <f t="shared" si="4"/>
        <v>7523</v>
      </c>
      <c r="G271" s="11">
        <v>13.214</v>
      </c>
    </row>
    <row r="272" spans="4:7" ht="15">
      <c r="D272" s="4">
        <v>24</v>
      </c>
      <c r="E272" s="4">
        <v>75</v>
      </c>
      <c r="F272" s="10" t="str">
        <f t="shared" si="4"/>
        <v>7524</v>
      </c>
      <c r="G272" s="11">
        <v>14.054</v>
      </c>
    </row>
    <row r="273" spans="4:7" ht="15">
      <c r="D273" s="4">
        <v>25</v>
      </c>
      <c r="E273" s="4">
        <v>75</v>
      </c>
      <c r="F273" s="10" t="str">
        <f t="shared" si="4"/>
        <v>7525</v>
      </c>
      <c r="G273" s="11">
        <v>14.941</v>
      </c>
    </row>
    <row r="274" spans="4:7" ht="15">
      <c r="D274" s="4">
        <v>26</v>
      </c>
      <c r="E274" s="4">
        <v>75</v>
      </c>
      <c r="F274" s="10" t="str">
        <f t="shared" si="4"/>
        <v>7526</v>
      </c>
      <c r="G274" s="11">
        <v>15.879</v>
      </c>
    </row>
    <row r="275" spans="4:7" ht="15">
      <c r="D275" s="4">
        <v>27</v>
      </c>
      <c r="E275" s="4">
        <v>75</v>
      </c>
      <c r="F275" s="10" t="str">
        <f t="shared" si="4"/>
        <v>7527</v>
      </c>
      <c r="G275" s="11">
        <v>16.869</v>
      </c>
    </row>
    <row r="276" spans="4:7" ht="15">
      <c r="D276" s="4">
        <v>28</v>
      </c>
      <c r="E276" s="4">
        <v>75</v>
      </c>
      <c r="F276" s="10" t="str">
        <f t="shared" si="4"/>
        <v>7528</v>
      </c>
      <c r="G276" s="11">
        <v>17.914</v>
      </c>
    </row>
    <row r="277" spans="4:7" ht="15">
      <c r="D277" s="4">
        <v>29</v>
      </c>
      <c r="E277" s="4">
        <v>75</v>
      </c>
      <c r="F277" s="10" t="str">
        <f t="shared" si="4"/>
        <v>7529</v>
      </c>
      <c r="G277" s="11">
        <v>19.018</v>
      </c>
    </row>
    <row r="278" spans="4:7" ht="15">
      <c r="D278" s="4">
        <v>30</v>
      </c>
      <c r="E278" s="4">
        <v>75</v>
      </c>
      <c r="F278" s="10" t="str">
        <f t="shared" si="4"/>
        <v>7530</v>
      </c>
      <c r="G278" s="11">
        <v>20.183</v>
      </c>
    </row>
    <row r="279" spans="4:7" ht="15">
      <c r="D279" s="4">
        <v>31</v>
      </c>
      <c r="E279" s="4">
        <v>75</v>
      </c>
      <c r="F279" s="10" t="str">
        <f t="shared" si="4"/>
        <v>7531</v>
      </c>
      <c r="G279" s="11">
        <v>21.412</v>
      </c>
    </row>
    <row r="280" spans="4:7" ht="15">
      <c r="D280" s="4">
        <v>32</v>
      </c>
      <c r="E280" s="4">
        <v>75</v>
      </c>
      <c r="F280" s="10" t="str">
        <f t="shared" si="4"/>
        <v>7532</v>
      </c>
      <c r="G280" s="11">
        <v>22.708</v>
      </c>
    </row>
    <row r="281" spans="4:7" ht="15">
      <c r="D281" s="4">
        <v>33</v>
      </c>
      <c r="E281" s="4">
        <v>75</v>
      </c>
      <c r="F281" s="10" t="str">
        <f t="shared" si="4"/>
        <v>7533</v>
      </c>
      <c r="G281" s="11">
        <v>24.075</v>
      </c>
    </row>
    <row r="282" spans="4:7" ht="15">
      <c r="D282" s="4">
        <v>34</v>
      </c>
      <c r="E282" s="4">
        <v>75</v>
      </c>
      <c r="F282" s="10" t="str">
        <f t="shared" si="4"/>
        <v>7534</v>
      </c>
      <c r="G282" s="11">
        <v>25.517</v>
      </c>
    </row>
    <row r="283" spans="4:7" ht="15">
      <c r="D283" s="4">
        <v>35</v>
      </c>
      <c r="E283" s="4">
        <v>75</v>
      </c>
      <c r="F283" s="10" t="str">
        <f t="shared" si="4"/>
        <v>7535</v>
      </c>
      <c r="G283" s="11">
        <v>27.036</v>
      </c>
    </row>
    <row r="284" spans="4:7" ht="15">
      <c r="D284" s="4">
        <v>36</v>
      </c>
      <c r="E284" s="4">
        <v>75</v>
      </c>
      <c r="F284" s="10" t="str">
        <f t="shared" si="4"/>
        <v>7536</v>
      </c>
      <c r="G284" s="11">
        <v>28.639</v>
      </c>
    </row>
    <row r="285" spans="4:7" ht="15">
      <c r="D285" s="4">
        <v>-10</v>
      </c>
      <c r="E285" s="4">
        <v>70</v>
      </c>
      <c r="F285" s="10" t="str">
        <f t="shared" si="4"/>
        <v>70-10</v>
      </c>
      <c r="G285" s="11">
        <v>1.118</v>
      </c>
    </row>
    <row r="286" spans="4:7" ht="15">
      <c r="D286" s="4">
        <v>-9</v>
      </c>
      <c r="E286" s="4">
        <v>70</v>
      </c>
      <c r="F286" s="10" t="str">
        <f t="shared" si="4"/>
        <v>70-9</v>
      </c>
      <c r="G286" s="11">
        <v>1.222</v>
      </c>
    </row>
    <row r="287" spans="4:7" ht="15">
      <c r="D287" s="4">
        <v>-8</v>
      </c>
      <c r="E287" s="4">
        <v>70</v>
      </c>
      <c r="F287" s="10" t="str">
        <f t="shared" si="4"/>
        <v>70-8</v>
      </c>
      <c r="G287" s="11">
        <v>1.334</v>
      </c>
    </row>
    <row r="288" spans="4:7" ht="15">
      <c r="D288" s="4">
        <v>-7</v>
      </c>
      <c r="E288" s="4">
        <v>70</v>
      </c>
      <c r="F288" s="10" t="str">
        <f t="shared" si="4"/>
        <v>70-7</v>
      </c>
      <c r="G288" s="11">
        <v>1.456</v>
      </c>
    </row>
    <row r="289" spans="4:7" ht="15">
      <c r="D289" s="4">
        <v>-6</v>
      </c>
      <c r="E289" s="4">
        <v>70</v>
      </c>
      <c r="F289" s="10" t="str">
        <f t="shared" si="4"/>
        <v>70-6</v>
      </c>
      <c r="G289" s="11">
        <v>1.588</v>
      </c>
    </row>
    <row r="290" spans="4:7" ht="15">
      <c r="D290" s="4">
        <v>-5</v>
      </c>
      <c r="E290" s="4">
        <v>70</v>
      </c>
      <c r="F290" s="10" t="str">
        <f t="shared" si="4"/>
        <v>70-5</v>
      </c>
      <c r="G290" s="11">
        <v>1.73</v>
      </c>
    </row>
    <row r="291" spans="4:7" ht="15">
      <c r="D291" s="4">
        <v>-4</v>
      </c>
      <c r="E291" s="4">
        <v>70</v>
      </c>
      <c r="F291" s="10" t="str">
        <f t="shared" si="4"/>
        <v>70-4</v>
      </c>
      <c r="G291" s="11">
        <v>1.885</v>
      </c>
    </row>
    <row r="292" spans="4:7" ht="15">
      <c r="D292" s="4">
        <v>-3</v>
      </c>
      <c r="E292" s="4">
        <v>70</v>
      </c>
      <c r="F292" s="10" t="str">
        <f t="shared" si="4"/>
        <v>70-3</v>
      </c>
      <c r="G292" s="11">
        <v>2.051</v>
      </c>
    </row>
    <row r="293" spans="4:7" ht="15">
      <c r="D293" s="4">
        <v>-2</v>
      </c>
      <c r="E293" s="4">
        <v>70</v>
      </c>
      <c r="F293" s="10" t="str">
        <f t="shared" si="4"/>
        <v>70-2</v>
      </c>
      <c r="G293" s="11">
        <v>2.232</v>
      </c>
    </row>
    <row r="294" spans="4:7" ht="15">
      <c r="D294" s="4">
        <v>-1</v>
      </c>
      <c r="E294" s="4">
        <v>70</v>
      </c>
      <c r="F294" s="10" t="str">
        <f t="shared" si="4"/>
        <v>70-1</v>
      </c>
      <c r="G294" s="11">
        <v>2.426</v>
      </c>
    </row>
    <row r="295" spans="4:7" ht="15">
      <c r="D295" s="4">
        <v>0</v>
      </c>
      <c r="E295" s="4">
        <v>70</v>
      </c>
      <c r="F295" s="10" t="str">
        <f t="shared" si="4"/>
        <v>700</v>
      </c>
      <c r="G295" s="11">
        <v>2.637</v>
      </c>
    </row>
    <row r="296" spans="4:7" ht="15">
      <c r="D296" s="4">
        <v>1</v>
      </c>
      <c r="E296" s="4">
        <v>70</v>
      </c>
      <c r="F296" s="10" t="str">
        <f t="shared" si="4"/>
        <v>701</v>
      </c>
      <c r="G296" s="11">
        <v>2.836</v>
      </c>
    </row>
    <row r="297" spans="4:7" ht="15">
      <c r="D297" s="4">
        <v>2</v>
      </c>
      <c r="E297" s="4">
        <v>70</v>
      </c>
      <c r="F297" s="10" t="str">
        <f t="shared" si="4"/>
        <v>702</v>
      </c>
      <c r="G297" s="11">
        <v>3.048</v>
      </c>
    </row>
    <row r="298" spans="4:7" ht="15">
      <c r="D298" s="4">
        <v>3</v>
      </c>
      <c r="E298" s="4">
        <v>70</v>
      </c>
      <c r="F298" s="10" t="str">
        <f t="shared" si="4"/>
        <v>703</v>
      </c>
      <c r="G298" s="11">
        <v>3.274</v>
      </c>
    </row>
    <row r="299" spans="4:7" ht="15">
      <c r="D299" s="4">
        <v>4</v>
      </c>
      <c r="E299" s="4">
        <v>70</v>
      </c>
      <c r="F299" s="10" t="str">
        <f t="shared" si="4"/>
        <v>704</v>
      </c>
      <c r="G299" s="11">
        <v>3.515</v>
      </c>
    </row>
    <row r="300" spans="4:7" ht="15">
      <c r="D300" s="4">
        <v>5</v>
      </c>
      <c r="E300" s="4">
        <v>70</v>
      </c>
      <c r="F300" s="10" t="str">
        <f t="shared" si="4"/>
        <v>705</v>
      </c>
      <c r="G300" s="11">
        <v>3.771</v>
      </c>
    </row>
    <row r="301" spans="4:7" ht="15">
      <c r="D301" s="4">
        <v>6</v>
      </c>
      <c r="E301" s="4">
        <v>70</v>
      </c>
      <c r="F301" s="10" t="str">
        <f t="shared" si="4"/>
        <v>706</v>
      </c>
      <c r="G301" s="11">
        <v>4.044</v>
      </c>
    </row>
    <row r="302" spans="4:7" ht="15">
      <c r="D302" s="4">
        <v>7</v>
      </c>
      <c r="E302" s="4">
        <v>70</v>
      </c>
      <c r="F302" s="10" t="str">
        <f t="shared" si="4"/>
        <v>707</v>
      </c>
      <c r="G302" s="11">
        <v>4.335</v>
      </c>
    </row>
    <row r="303" spans="4:7" ht="15">
      <c r="D303" s="4">
        <v>8</v>
      </c>
      <c r="E303" s="4">
        <v>70</v>
      </c>
      <c r="F303" s="10" t="str">
        <f t="shared" si="4"/>
        <v>708</v>
      </c>
      <c r="G303" s="11">
        <v>4.644</v>
      </c>
    </row>
    <row r="304" spans="4:7" ht="15">
      <c r="D304" s="4">
        <v>9</v>
      </c>
      <c r="E304" s="4">
        <v>70</v>
      </c>
      <c r="F304" s="10" t="str">
        <f t="shared" si="4"/>
        <v>709</v>
      </c>
      <c r="G304" s="11">
        <v>4.972</v>
      </c>
    </row>
    <row r="305" spans="4:7" ht="15">
      <c r="D305" s="4">
        <v>10</v>
      </c>
      <c r="E305" s="4">
        <v>70</v>
      </c>
      <c r="F305" s="10" t="str">
        <f t="shared" si="4"/>
        <v>7010</v>
      </c>
      <c r="G305" s="11">
        <v>5.321</v>
      </c>
    </row>
    <row r="306" spans="4:7" ht="15">
      <c r="D306" s="4">
        <v>11</v>
      </c>
      <c r="E306" s="4">
        <v>70</v>
      </c>
      <c r="F306" s="10" t="str">
        <f t="shared" si="4"/>
        <v>7011</v>
      </c>
      <c r="G306" s="11">
        <v>5.692</v>
      </c>
    </row>
    <row r="307" spans="4:7" ht="15">
      <c r="D307" s="4">
        <v>12</v>
      </c>
      <c r="E307" s="4">
        <v>70</v>
      </c>
      <c r="F307" s="10" t="str">
        <f t="shared" si="4"/>
        <v>7012</v>
      </c>
      <c r="G307" s="11">
        <v>6.086</v>
      </c>
    </row>
    <row r="308" spans="4:7" ht="15">
      <c r="D308" s="4">
        <v>13</v>
      </c>
      <c r="E308" s="4">
        <v>70</v>
      </c>
      <c r="F308" s="10" t="str">
        <f t="shared" si="4"/>
        <v>7013</v>
      </c>
      <c r="G308" s="11">
        <v>6.503</v>
      </c>
    </row>
    <row r="309" spans="4:7" ht="15">
      <c r="D309" s="4">
        <v>14</v>
      </c>
      <c r="E309" s="4">
        <v>70</v>
      </c>
      <c r="F309" s="10" t="str">
        <f t="shared" si="4"/>
        <v>7014</v>
      </c>
      <c r="G309" s="11">
        <v>6.946</v>
      </c>
    </row>
    <row r="310" spans="4:7" ht="15">
      <c r="D310" s="4">
        <v>15</v>
      </c>
      <c r="E310" s="4">
        <v>70</v>
      </c>
      <c r="F310" s="10" t="str">
        <f t="shared" si="4"/>
        <v>7015</v>
      </c>
      <c r="G310" s="11">
        <v>7.415</v>
      </c>
    </row>
    <row r="311" spans="4:7" ht="15">
      <c r="D311" s="4">
        <v>16</v>
      </c>
      <c r="E311" s="4">
        <v>70</v>
      </c>
      <c r="F311" s="10" t="str">
        <f t="shared" si="4"/>
        <v>7016</v>
      </c>
      <c r="G311" s="11">
        <v>7</v>
      </c>
    </row>
    <row r="312" spans="4:7" ht="15">
      <c r="D312" s="4">
        <v>17</v>
      </c>
      <c r="E312" s="4">
        <v>70</v>
      </c>
      <c r="F312" s="10" t="str">
        <f t="shared" si="4"/>
        <v>7017</v>
      </c>
      <c r="G312" s="11">
        <v>8.44</v>
      </c>
    </row>
    <row r="313" spans="4:7" ht="15">
      <c r="D313" s="4">
        <v>18</v>
      </c>
      <c r="E313" s="4">
        <v>70</v>
      </c>
      <c r="F313" s="10" t="str">
        <f t="shared" si="4"/>
        <v>7018</v>
      </c>
      <c r="G313" s="11">
        <v>8.998</v>
      </c>
    </row>
    <row r="314" spans="4:7" ht="15">
      <c r="D314" s="4">
        <v>19</v>
      </c>
      <c r="E314" s="4">
        <v>70</v>
      </c>
      <c r="F314" s="10" t="str">
        <f t="shared" si="4"/>
        <v>7019</v>
      </c>
      <c r="G314" s="11">
        <v>9.589</v>
      </c>
    </row>
    <row r="315" spans="4:7" ht="15">
      <c r="D315" s="4">
        <v>20</v>
      </c>
      <c r="E315" s="4">
        <v>70</v>
      </c>
      <c r="F315" s="10" t="str">
        <f t="shared" si="4"/>
        <v>7020</v>
      </c>
      <c r="G315" s="11">
        <v>10.021</v>
      </c>
    </row>
    <row r="316" spans="4:7" ht="15">
      <c r="D316" s="4">
        <v>21</v>
      </c>
      <c r="E316" s="4">
        <v>70</v>
      </c>
      <c r="F316" s="10" t="str">
        <f t="shared" si="4"/>
        <v>7021</v>
      </c>
      <c r="G316" s="11">
        <v>10.876</v>
      </c>
    </row>
    <row r="317" spans="4:7" ht="15">
      <c r="D317" s="4">
        <v>22</v>
      </c>
      <c r="E317" s="4">
        <v>70</v>
      </c>
      <c r="F317" s="10" t="str">
        <f t="shared" si="4"/>
        <v>7022</v>
      </c>
      <c r="G317" s="11">
        <v>11.576</v>
      </c>
    </row>
    <row r="318" spans="4:7" ht="15">
      <c r="D318" s="4">
        <v>23</v>
      </c>
      <c r="E318" s="4">
        <v>70</v>
      </c>
      <c r="F318" s="10" t="str">
        <f t="shared" si="4"/>
        <v>7023</v>
      </c>
      <c r="G318" s="11">
        <v>12.315</v>
      </c>
    </row>
    <row r="319" spans="4:7" ht="15">
      <c r="D319" s="4">
        <v>24</v>
      </c>
      <c r="E319" s="4">
        <v>70</v>
      </c>
      <c r="F319" s="10" t="str">
        <f t="shared" si="4"/>
        <v>7024</v>
      </c>
      <c r="G319" s="11">
        <v>13.097</v>
      </c>
    </row>
    <row r="320" spans="4:7" ht="15">
      <c r="D320" s="4">
        <v>25</v>
      </c>
      <c r="E320" s="4">
        <v>70</v>
      </c>
      <c r="F320" s="10" t="str">
        <f t="shared" si="4"/>
        <v>7025</v>
      </c>
      <c r="G320" s="11">
        <v>13.923</v>
      </c>
    </row>
    <row r="321" spans="4:7" ht="15">
      <c r="D321" s="4">
        <v>26</v>
      </c>
      <c r="E321" s="4">
        <v>70</v>
      </c>
      <c r="F321" s="10" t="str">
        <f t="shared" si="4"/>
        <v>7026</v>
      </c>
      <c r="G321" s="11">
        <v>14.795</v>
      </c>
    </row>
    <row r="322" spans="4:7" ht="15">
      <c r="D322" s="4">
        <v>27</v>
      </c>
      <c r="E322" s="4">
        <v>70</v>
      </c>
      <c r="F322" s="10" t="str">
        <f t="shared" si="4"/>
        <v>7027</v>
      </c>
      <c r="G322" s="11">
        <v>15.716</v>
      </c>
    </row>
    <row r="323" spans="4:7" ht="15">
      <c r="D323" s="4">
        <v>28</v>
      </c>
      <c r="E323" s="4">
        <v>70</v>
      </c>
      <c r="F323" s="10" t="str">
        <f t="shared" si="4"/>
        <v>7028</v>
      </c>
      <c r="G323" s="11">
        <v>16.688</v>
      </c>
    </row>
    <row r="324" spans="4:7" ht="15">
      <c r="D324" s="4">
        <v>29</v>
      </c>
      <c r="E324" s="4">
        <v>70</v>
      </c>
      <c r="F324" s="10" t="str">
        <f aca="true" t="shared" si="5" ref="F324:F387">E324&amp;D324</f>
        <v>7029</v>
      </c>
      <c r="G324" s="11">
        <v>17.714</v>
      </c>
    </row>
    <row r="325" spans="4:7" ht="15">
      <c r="D325" s="4">
        <v>30</v>
      </c>
      <c r="E325" s="4">
        <v>70</v>
      </c>
      <c r="F325" s="10" t="str">
        <f t="shared" si="5"/>
        <v>7030</v>
      </c>
      <c r="G325" s="11">
        <v>18.797</v>
      </c>
    </row>
    <row r="326" spans="4:7" ht="15">
      <c r="D326" s="4">
        <v>31</v>
      </c>
      <c r="E326" s="4">
        <v>70</v>
      </c>
      <c r="F326" s="10" t="str">
        <f t="shared" si="5"/>
        <v>7031</v>
      </c>
      <c r="G326" s="11">
        <v>19.938</v>
      </c>
    </row>
    <row r="327" spans="4:7" ht="15">
      <c r="D327" s="4">
        <v>32</v>
      </c>
      <c r="E327" s="4">
        <v>70</v>
      </c>
      <c r="F327" s="10" t="str">
        <f t="shared" si="5"/>
        <v>7032</v>
      </c>
      <c r="G327" s="11">
        <v>21.142</v>
      </c>
    </row>
    <row r="328" spans="4:7" ht="15">
      <c r="D328" s="4">
        <v>33</v>
      </c>
      <c r="E328" s="4">
        <v>70</v>
      </c>
      <c r="F328" s="10" t="str">
        <f t="shared" si="5"/>
        <v>7033</v>
      </c>
      <c r="G328" s="11">
        <v>22.412</v>
      </c>
    </row>
    <row r="329" spans="4:7" ht="15">
      <c r="D329" s="4">
        <v>34</v>
      </c>
      <c r="E329" s="4">
        <v>70</v>
      </c>
      <c r="F329" s="10" t="str">
        <f t="shared" si="5"/>
        <v>7034</v>
      </c>
      <c r="G329" s="11">
        <v>23.75</v>
      </c>
    </row>
    <row r="330" spans="4:7" ht="15">
      <c r="D330" s="4">
        <v>35</v>
      </c>
      <c r="E330" s="4">
        <v>70</v>
      </c>
      <c r="F330" s="10" t="str">
        <f t="shared" si="5"/>
        <v>7035</v>
      </c>
      <c r="G330" s="11">
        <v>25.161</v>
      </c>
    </row>
    <row r="331" spans="4:7" ht="15">
      <c r="D331" s="4">
        <v>36</v>
      </c>
      <c r="E331" s="4">
        <v>70</v>
      </c>
      <c r="F331" s="10" t="str">
        <f t="shared" si="5"/>
        <v>7036</v>
      </c>
      <c r="G331" s="11">
        <v>26.648</v>
      </c>
    </row>
    <row r="332" spans="4:7" ht="15">
      <c r="D332" s="4">
        <v>-10</v>
      </c>
      <c r="E332" s="4">
        <v>65</v>
      </c>
      <c r="F332" s="10" t="str">
        <f t="shared" si="5"/>
        <v>65-10</v>
      </c>
      <c r="G332" s="11">
        <v>1.038</v>
      </c>
    </row>
    <row r="333" spans="4:7" ht="15">
      <c r="D333" s="4">
        <v>-9</v>
      </c>
      <c r="E333" s="4">
        <v>65</v>
      </c>
      <c r="F333" s="10" t="str">
        <f t="shared" si="5"/>
        <v>65-9</v>
      </c>
      <c r="G333" s="11">
        <v>1.134</v>
      </c>
    </row>
    <row r="334" spans="4:7" ht="15">
      <c r="D334" s="4">
        <v>-8</v>
      </c>
      <c r="E334" s="4">
        <v>65</v>
      </c>
      <c r="F334" s="10" t="str">
        <f t="shared" si="5"/>
        <v>65-8</v>
      </c>
      <c r="G334" s="11">
        <v>1.239</v>
      </c>
    </row>
    <row r="335" spans="4:7" ht="15">
      <c r="D335" s="4">
        <v>-7</v>
      </c>
      <c r="E335" s="4">
        <v>65</v>
      </c>
      <c r="F335" s="10" t="str">
        <f t="shared" si="5"/>
        <v>65-7</v>
      </c>
      <c r="G335" s="11">
        <v>1.352</v>
      </c>
    </row>
    <row r="336" spans="4:7" ht="15">
      <c r="D336" s="4">
        <v>-6</v>
      </c>
      <c r="E336" s="4">
        <v>65</v>
      </c>
      <c r="F336" s="10" t="str">
        <f t="shared" si="5"/>
        <v>65-6</v>
      </c>
      <c r="G336" s="11">
        <v>1.474</v>
      </c>
    </row>
    <row r="337" spans="4:7" ht="15">
      <c r="D337" s="4">
        <v>-5</v>
      </c>
      <c r="E337" s="4">
        <v>65</v>
      </c>
      <c r="F337" s="10" t="str">
        <f t="shared" si="5"/>
        <v>65-5</v>
      </c>
      <c r="G337" s="11">
        <v>1.606</v>
      </c>
    </row>
    <row r="338" spans="4:7" ht="15">
      <c r="D338" s="4">
        <v>-4</v>
      </c>
      <c r="E338" s="4">
        <v>65</v>
      </c>
      <c r="F338" s="10" t="str">
        <f t="shared" si="5"/>
        <v>65-4</v>
      </c>
      <c r="G338" s="11">
        <v>1.75</v>
      </c>
    </row>
    <row r="339" spans="4:7" ht="15">
      <c r="D339" s="4">
        <v>-3</v>
      </c>
      <c r="E339" s="4">
        <v>65</v>
      </c>
      <c r="F339" s="10" t="str">
        <f t="shared" si="5"/>
        <v>65-3</v>
      </c>
      <c r="G339" s="11">
        <v>1.904</v>
      </c>
    </row>
    <row r="340" spans="4:7" ht="15">
      <c r="D340" s="4">
        <v>-2</v>
      </c>
      <c r="E340" s="4">
        <v>65</v>
      </c>
      <c r="F340" s="10" t="str">
        <f t="shared" si="5"/>
        <v>65-2</v>
      </c>
      <c r="G340" s="11">
        <v>2.072</v>
      </c>
    </row>
    <row r="341" spans="4:7" ht="15">
      <c r="D341" s="4">
        <v>-1</v>
      </c>
      <c r="E341" s="4">
        <v>65</v>
      </c>
      <c r="F341" s="10" t="str">
        <f t="shared" si="5"/>
        <v>65-1</v>
      </c>
      <c r="G341" s="11">
        <v>2.252</v>
      </c>
    </row>
    <row r="342" spans="4:7" ht="15">
      <c r="D342" s="4">
        <v>0</v>
      </c>
      <c r="E342" s="4">
        <v>65</v>
      </c>
      <c r="F342" s="10" t="str">
        <f t="shared" si="5"/>
        <v>650</v>
      </c>
      <c r="G342" s="11">
        <v>2.448</v>
      </c>
    </row>
    <row r="343" spans="4:7" ht="15">
      <c r="D343" s="4">
        <v>1</v>
      </c>
      <c r="E343" s="4">
        <v>65</v>
      </c>
      <c r="F343" s="10" t="str">
        <f t="shared" si="5"/>
        <v>651</v>
      </c>
      <c r="G343" s="11">
        <v>2.632</v>
      </c>
    </row>
    <row r="344" spans="4:7" ht="15">
      <c r="D344" s="4">
        <v>2</v>
      </c>
      <c r="E344" s="4">
        <v>65</v>
      </c>
      <c r="F344" s="10" t="str">
        <f t="shared" si="5"/>
        <v>652</v>
      </c>
      <c r="G344" s="11">
        <v>2.829</v>
      </c>
    </row>
    <row r="345" spans="4:7" ht="15">
      <c r="D345" s="4">
        <v>3</v>
      </c>
      <c r="E345" s="4">
        <v>65</v>
      </c>
      <c r="F345" s="10" t="str">
        <f t="shared" si="5"/>
        <v>653</v>
      </c>
      <c r="G345" s="11">
        <v>3.039</v>
      </c>
    </row>
    <row r="346" spans="4:7" ht="15">
      <c r="D346" s="4">
        <v>4</v>
      </c>
      <c r="E346" s="4">
        <v>65</v>
      </c>
      <c r="F346" s="10" t="str">
        <f t="shared" si="5"/>
        <v>654</v>
      </c>
      <c r="G346" s="11">
        <v>3.262</v>
      </c>
    </row>
    <row r="347" spans="4:7" ht="15">
      <c r="D347" s="4">
        <v>5</v>
      </c>
      <c r="E347" s="4">
        <v>65</v>
      </c>
      <c r="F347" s="10" t="str">
        <f t="shared" si="5"/>
        <v>655</v>
      </c>
      <c r="G347" s="11">
        <v>3.5</v>
      </c>
    </row>
    <row r="348" spans="4:7" ht="15">
      <c r="D348" s="4">
        <v>6</v>
      </c>
      <c r="E348" s="4">
        <v>65</v>
      </c>
      <c r="F348" s="10" t="str">
        <f t="shared" si="5"/>
        <v>656</v>
      </c>
      <c r="G348" s="11">
        <v>3.754</v>
      </c>
    </row>
    <row r="349" spans="4:7" ht="15">
      <c r="D349" s="4">
        <v>7</v>
      </c>
      <c r="E349" s="4">
        <v>65</v>
      </c>
      <c r="F349" s="10" t="str">
        <f t="shared" si="5"/>
        <v>657</v>
      </c>
      <c r="G349" s="11">
        <v>4.023</v>
      </c>
    </row>
    <row r="350" spans="4:7" ht="15">
      <c r="D350" s="4">
        <v>8</v>
      </c>
      <c r="E350" s="4">
        <v>65</v>
      </c>
      <c r="F350" s="10" t="str">
        <f t="shared" si="5"/>
        <v>658</v>
      </c>
      <c r="G350" s="11">
        <v>4.31</v>
      </c>
    </row>
    <row r="351" spans="4:7" ht="15">
      <c r="D351" s="4">
        <v>9</v>
      </c>
      <c r="E351" s="4">
        <v>65</v>
      </c>
      <c r="F351" s="10" t="str">
        <f t="shared" si="5"/>
        <v>659</v>
      </c>
      <c r="G351" s="11">
        <v>4.615</v>
      </c>
    </row>
    <row r="352" spans="4:7" ht="15">
      <c r="D352" s="4">
        <v>10</v>
      </c>
      <c r="E352" s="4">
        <v>65</v>
      </c>
      <c r="F352" s="10" t="str">
        <f t="shared" si="5"/>
        <v>6510</v>
      </c>
      <c r="G352" s="11">
        <v>4.938</v>
      </c>
    </row>
    <row r="353" spans="4:7" ht="15">
      <c r="D353" s="4">
        <v>11</v>
      </c>
      <c r="E353" s="4">
        <v>65</v>
      </c>
      <c r="F353" s="10" t="str">
        <f t="shared" si="5"/>
        <v>6511</v>
      </c>
      <c r="G353" s="11">
        <v>5.282</v>
      </c>
    </row>
    <row r="354" spans="4:7" ht="15">
      <c r="D354" s="4">
        <v>12</v>
      </c>
      <c r="E354" s="4">
        <v>65</v>
      </c>
      <c r="F354" s="10" t="str">
        <f t="shared" si="5"/>
        <v>6512</v>
      </c>
      <c r="G354" s="11">
        <v>5.647</v>
      </c>
    </row>
    <row r="355" spans="4:7" ht="15">
      <c r="D355" s="4">
        <v>13</v>
      </c>
      <c r="E355" s="4">
        <v>65</v>
      </c>
      <c r="F355" s="10" t="str">
        <f t="shared" si="5"/>
        <v>6513</v>
      </c>
      <c r="G355" s="11">
        <v>6.034</v>
      </c>
    </row>
    <row r="356" spans="4:7" ht="15">
      <c r="D356" s="4">
        <v>14</v>
      </c>
      <c r="E356" s="4">
        <v>65</v>
      </c>
      <c r="F356" s="10" t="str">
        <f t="shared" si="5"/>
        <v>6514</v>
      </c>
      <c r="G356" s="11">
        <v>6.445</v>
      </c>
    </row>
    <row r="357" spans="4:7" ht="15">
      <c r="D357" s="4">
        <v>15</v>
      </c>
      <c r="E357" s="4">
        <v>65</v>
      </c>
      <c r="F357" s="10" t="str">
        <f t="shared" si="5"/>
        <v>6515</v>
      </c>
      <c r="G357" s="11">
        <v>6.88</v>
      </c>
    </row>
    <row r="358" spans="4:7" ht="15">
      <c r="D358" s="4">
        <v>16</v>
      </c>
      <c r="E358" s="4">
        <v>65</v>
      </c>
      <c r="F358" s="10" t="str">
        <f t="shared" si="5"/>
        <v>6516</v>
      </c>
      <c r="G358" s="11">
        <v>7.341</v>
      </c>
    </row>
    <row r="359" spans="4:7" ht="15">
      <c r="D359" s="4">
        <v>17</v>
      </c>
      <c r="E359" s="4">
        <v>65</v>
      </c>
      <c r="F359" s="10" t="str">
        <f t="shared" si="5"/>
        <v>6517</v>
      </c>
      <c r="G359" s="11">
        <v>7.83</v>
      </c>
    </row>
    <row r="360" spans="4:7" ht="15">
      <c r="D360" s="4">
        <v>18</v>
      </c>
      <c r="E360" s="4">
        <v>65</v>
      </c>
      <c r="F360" s="10" t="str">
        <f t="shared" si="5"/>
        <v>6518</v>
      </c>
      <c r="G360" s="11">
        <v>8.347</v>
      </c>
    </row>
    <row r="361" spans="4:7" ht="15">
      <c r="D361" s="4">
        <v>19</v>
      </c>
      <c r="E361" s="4">
        <v>65</v>
      </c>
      <c r="F361" s="10" t="str">
        <f t="shared" si="5"/>
        <v>6519</v>
      </c>
      <c r="G361" s="11">
        <v>8.894</v>
      </c>
    </row>
    <row r="362" spans="4:7" ht="15">
      <c r="D362" s="4">
        <v>20</v>
      </c>
      <c r="E362" s="4">
        <v>65</v>
      </c>
      <c r="F362" s="10" t="str">
        <f t="shared" si="5"/>
        <v>6520</v>
      </c>
      <c r="G362" s="11">
        <v>9.474</v>
      </c>
    </row>
    <row r="363" spans="4:7" ht="15">
      <c r="D363" s="4">
        <v>21</v>
      </c>
      <c r="E363" s="4">
        <v>65</v>
      </c>
      <c r="F363" s="10" t="str">
        <f t="shared" si="5"/>
        <v>6521</v>
      </c>
      <c r="G363" s="11">
        <v>10.087</v>
      </c>
    </row>
    <row r="364" spans="4:7" ht="15">
      <c r="D364" s="4">
        <v>22</v>
      </c>
      <c r="E364" s="4">
        <v>65</v>
      </c>
      <c r="F364" s="10" t="str">
        <f t="shared" si="5"/>
        <v>6522</v>
      </c>
      <c r="G364" s="11">
        <v>10.735</v>
      </c>
    </row>
    <row r="365" spans="4:7" ht="15">
      <c r="D365" s="4">
        <v>23</v>
      </c>
      <c r="E365" s="4">
        <v>65</v>
      </c>
      <c r="F365" s="10" t="str">
        <f t="shared" si="5"/>
        <v>6523</v>
      </c>
      <c r="G365" s="11">
        <v>11.42</v>
      </c>
    </row>
    <row r="366" spans="4:7" ht="15">
      <c r="D366" s="4">
        <v>24</v>
      </c>
      <c r="E366" s="4">
        <v>65</v>
      </c>
      <c r="F366" s="10" t="str">
        <f t="shared" si="5"/>
        <v>6524</v>
      </c>
      <c r="G366" s="11">
        <v>12.143</v>
      </c>
    </row>
    <row r="367" spans="4:7" ht="15">
      <c r="D367" s="4">
        <v>25</v>
      </c>
      <c r="E367" s="4">
        <v>65</v>
      </c>
      <c r="F367" s="10" t="str">
        <f t="shared" si="5"/>
        <v>6525</v>
      </c>
      <c r="G367" s="11">
        <v>12.908</v>
      </c>
    </row>
    <row r="368" spans="4:7" ht="15">
      <c r="D368" s="4">
        <v>26</v>
      </c>
      <c r="E368" s="4">
        <v>65</v>
      </c>
      <c r="F368" s="10" t="str">
        <f t="shared" si="5"/>
        <v>6526</v>
      </c>
      <c r="G368" s="11">
        <v>13.715</v>
      </c>
    </row>
    <row r="369" spans="4:7" ht="15">
      <c r="D369" s="4">
        <v>27</v>
      </c>
      <c r="E369" s="4">
        <v>65</v>
      </c>
      <c r="F369" s="10" t="str">
        <f t="shared" si="5"/>
        <v>6527</v>
      </c>
      <c r="G369" s="11">
        <v>14.567</v>
      </c>
    </row>
    <row r="370" spans="4:7" ht="15">
      <c r="D370" s="4">
        <v>28</v>
      </c>
      <c r="E370" s="4">
        <v>65</v>
      </c>
      <c r="F370" s="10" t="str">
        <f t="shared" si="5"/>
        <v>6528</v>
      </c>
      <c r="G370" s="11">
        <v>15.466</v>
      </c>
    </row>
    <row r="371" spans="4:7" ht="15">
      <c r="D371" s="4">
        <v>29</v>
      </c>
      <c r="E371" s="4">
        <v>65</v>
      </c>
      <c r="F371" s="10" t="str">
        <f t="shared" si="5"/>
        <v>6529</v>
      </c>
      <c r="G371" s="11">
        <v>16.415</v>
      </c>
    </row>
    <row r="372" spans="4:7" ht="15">
      <c r="D372" s="4">
        <v>30</v>
      </c>
      <c r="E372" s="4">
        <v>65</v>
      </c>
      <c r="F372" s="10" t="str">
        <f t="shared" si="5"/>
        <v>6530</v>
      </c>
      <c r="G372" s="11">
        <v>17.416</v>
      </c>
    </row>
    <row r="373" spans="4:7" ht="15">
      <c r="D373" s="4">
        <v>31</v>
      </c>
      <c r="E373" s="4">
        <v>65</v>
      </c>
      <c r="F373" s="10" t="str">
        <f t="shared" si="5"/>
        <v>6531</v>
      </c>
      <c r="G373" s="11">
        <v>18.472</v>
      </c>
    </row>
    <row r="374" spans="4:7" ht="15">
      <c r="D374" s="4">
        <v>32</v>
      </c>
      <c r="E374" s="4">
        <v>65</v>
      </c>
      <c r="F374" s="10" t="str">
        <f t="shared" si="5"/>
        <v>6532</v>
      </c>
      <c r="G374" s="11">
        <v>19.585</v>
      </c>
    </row>
    <row r="375" spans="4:7" ht="15">
      <c r="D375" s="4">
        <v>33</v>
      </c>
      <c r="E375" s="4">
        <v>65</v>
      </c>
      <c r="F375" s="10" t="str">
        <f t="shared" si="5"/>
        <v>6533</v>
      </c>
      <c r="G375" s="11">
        <v>20.758</v>
      </c>
    </row>
    <row r="376" spans="4:7" ht="15">
      <c r="D376" s="4">
        <v>34</v>
      </c>
      <c r="E376" s="4">
        <v>65</v>
      </c>
      <c r="F376" s="10" t="str">
        <f t="shared" si="5"/>
        <v>6534</v>
      </c>
      <c r="G376" s="11">
        <v>21.994</v>
      </c>
    </row>
    <row r="377" spans="4:7" ht="15">
      <c r="D377" s="4">
        <v>35</v>
      </c>
      <c r="E377" s="4">
        <v>65</v>
      </c>
      <c r="F377" s="10" t="str">
        <f t="shared" si="5"/>
        <v>6535</v>
      </c>
      <c r="G377" s="11">
        <v>23.297</v>
      </c>
    </row>
    <row r="378" spans="4:7" ht="15">
      <c r="D378" s="4">
        <v>36</v>
      </c>
      <c r="E378" s="4">
        <v>65</v>
      </c>
      <c r="F378" s="10" t="str">
        <f t="shared" si="5"/>
        <v>6536</v>
      </c>
      <c r="G378" s="11">
        <v>24.669</v>
      </c>
    </row>
    <row r="379" spans="4:7" ht="15">
      <c r="D379" s="4">
        <v>-10</v>
      </c>
      <c r="E379" s="4">
        <v>60</v>
      </c>
      <c r="F379" s="10" t="str">
        <f t="shared" si="5"/>
        <v>60-10</v>
      </c>
      <c r="G379" s="11">
        <v>0.958</v>
      </c>
    </row>
    <row r="380" spans="4:7" ht="15">
      <c r="D380" s="4">
        <v>-9</v>
      </c>
      <c r="E380" s="4">
        <v>60</v>
      </c>
      <c r="F380" s="10" t="str">
        <f t="shared" si="5"/>
        <v>60-9</v>
      </c>
      <c r="G380" s="11">
        <v>1.047</v>
      </c>
    </row>
    <row r="381" spans="4:7" ht="15">
      <c r="D381" s="4">
        <v>-8</v>
      </c>
      <c r="E381" s="4">
        <v>60</v>
      </c>
      <c r="F381" s="10" t="str">
        <f t="shared" si="5"/>
        <v>60-8</v>
      </c>
      <c r="G381" s="11">
        <v>1.143</v>
      </c>
    </row>
    <row r="382" spans="4:7" ht="15">
      <c r="D382" s="4">
        <v>-7</v>
      </c>
      <c r="E382" s="4">
        <v>60</v>
      </c>
      <c r="F382" s="10" t="str">
        <f t="shared" si="5"/>
        <v>60-7</v>
      </c>
      <c r="G382" s="11">
        <v>1.247</v>
      </c>
    </row>
    <row r="383" spans="4:7" ht="15">
      <c r="D383" s="4">
        <v>-6</v>
      </c>
      <c r="E383" s="4">
        <v>60</v>
      </c>
      <c r="F383" s="10" t="str">
        <f t="shared" si="5"/>
        <v>60-6</v>
      </c>
      <c r="G383" s="11">
        <v>1.36</v>
      </c>
    </row>
    <row r="384" spans="4:7" ht="15">
      <c r="D384" s="4">
        <v>-5</v>
      </c>
      <c r="E384" s="4">
        <v>60</v>
      </c>
      <c r="F384" s="10" t="str">
        <f t="shared" si="5"/>
        <v>60-5</v>
      </c>
      <c r="G384" s="11">
        <v>1.482</v>
      </c>
    </row>
    <row r="385" spans="4:7" ht="15">
      <c r="D385" s="4">
        <v>-4</v>
      </c>
      <c r="E385" s="4">
        <v>60</v>
      </c>
      <c r="F385" s="10" t="str">
        <f t="shared" si="5"/>
        <v>60-4</v>
      </c>
      <c r="G385" s="11">
        <v>1.615</v>
      </c>
    </row>
    <row r="386" spans="4:7" ht="15">
      <c r="D386" s="4">
        <v>-3</v>
      </c>
      <c r="E386" s="4">
        <v>60</v>
      </c>
      <c r="F386" s="10" t="str">
        <f t="shared" si="5"/>
        <v>60-3</v>
      </c>
      <c r="G386" s="11">
        <v>1.757</v>
      </c>
    </row>
    <row r="387" spans="4:7" ht="15">
      <c r="D387" s="4">
        <v>-2</v>
      </c>
      <c r="E387" s="4">
        <v>60</v>
      </c>
      <c r="F387" s="10" t="str">
        <f t="shared" si="5"/>
        <v>60-2</v>
      </c>
      <c r="G387" s="11">
        <v>1.912</v>
      </c>
    </row>
    <row r="388" spans="4:7" ht="15">
      <c r="D388" s="4">
        <v>-1</v>
      </c>
      <c r="E388" s="4">
        <v>60</v>
      </c>
      <c r="F388" s="10" t="str">
        <f aca="true" t="shared" si="6" ref="F388:F451">E388&amp;D388</f>
        <v>60-1</v>
      </c>
      <c r="G388" s="11">
        <v>2.078</v>
      </c>
    </row>
    <row r="389" spans="4:7" ht="15">
      <c r="D389" s="4">
        <v>0</v>
      </c>
      <c r="E389" s="4">
        <v>60</v>
      </c>
      <c r="F389" s="10" t="str">
        <f t="shared" si="6"/>
        <v>600</v>
      </c>
      <c r="G389" s="11">
        <v>2.259</v>
      </c>
    </row>
    <row r="390" spans="4:7" ht="15">
      <c r="D390" s="4">
        <v>1</v>
      </c>
      <c r="E390" s="4">
        <v>60</v>
      </c>
      <c r="F390" s="10" t="str">
        <f t="shared" si="6"/>
        <v>601</v>
      </c>
      <c r="G390" s="11">
        <v>2.429</v>
      </c>
    </row>
    <row r="391" spans="4:7" ht="15">
      <c r="D391" s="4">
        <v>2</v>
      </c>
      <c r="E391" s="4">
        <v>60</v>
      </c>
      <c r="F391" s="10" t="str">
        <f t="shared" si="6"/>
        <v>602</v>
      </c>
      <c r="G391" s="11">
        <v>2.611</v>
      </c>
    </row>
    <row r="392" spans="4:7" ht="15">
      <c r="D392" s="4">
        <v>3</v>
      </c>
      <c r="E392" s="4">
        <v>60</v>
      </c>
      <c r="F392" s="10" t="str">
        <f t="shared" si="6"/>
        <v>603</v>
      </c>
      <c r="G392" s="11">
        <v>2.804</v>
      </c>
    </row>
    <row r="393" spans="4:7" ht="15">
      <c r="D393" s="4">
        <v>4</v>
      </c>
      <c r="E393" s="4">
        <v>60</v>
      </c>
      <c r="F393" s="10" t="str">
        <f t="shared" si="6"/>
        <v>604</v>
      </c>
      <c r="G393" s="11">
        <v>3.01</v>
      </c>
    </row>
    <row r="394" spans="4:7" ht="15">
      <c r="D394" s="4">
        <v>5</v>
      </c>
      <c r="E394" s="4">
        <v>60</v>
      </c>
      <c r="F394" s="10" t="str">
        <f t="shared" si="6"/>
        <v>605</v>
      </c>
      <c r="G394" s="11">
        <v>3.23</v>
      </c>
    </row>
    <row r="395" spans="4:7" ht="15">
      <c r="D395" s="4">
        <v>6</v>
      </c>
      <c r="E395" s="4">
        <v>60</v>
      </c>
      <c r="F395" s="10" t="str">
        <f t="shared" si="6"/>
        <v>606</v>
      </c>
      <c r="G395" s="11">
        <v>3.463</v>
      </c>
    </row>
    <row r="396" spans="4:7" ht="15">
      <c r="D396" s="4">
        <v>7</v>
      </c>
      <c r="E396" s="4">
        <v>60</v>
      </c>
      <c r="F396" s="10" t="str">
        <f t="shared" si="6"/>
        <v>607</v>
      </c>
      <c r="G396" s="11">
        <v>3.712</v>
      </c>
    </row>
    <row r="397" spans="4:7" ht="15">
      <c r="D397" s="4">
        <v>8</v>
      </c>
      <c r="E397" s="4">
        <v>60</v>
      </c>
      <c r="F397" s="10" t="str">
        <f t="shared" si="6"/>
        <v>608</v>
      </c>
      <c r="G397" s="11">
        <v>3.976</v>
      </c>
    </row>
    <row r="398" spans="4:7" ht="15">
      <c r="D398" s="4">
        <v>9</v>
      </c>
      <c r="E398" s="4">
        <v>60</v>
      </c>
      <c r="F398" s="10" t="str">
        <f t="shared" si="6"/>
        <v>609</v>
      </c>
      <c r="G398" s="11">
        <v>4.257</v>
      </c>
    </row>
    <row r="399" spans="4:7" ht="15">
      <c r="D399" s="4">
        <v>10</v>
      </c>
      <c r="E399" s="4">
        <v>60</v>
      </c>
      <c r="F399" s="10" t="str">
        <f t="shared" si="6"/>
        <v>6010</v>
      </c>
      <c r="G399" s="11">
        <v>4.556</v>
      </c>
    </row>
    <row r="400" spans="4:7" ht="15">
      <c r="D400" s="4">
        <v>11</v>
      </c>
      <c r="E400" s="4">
        <v>60</v>
      </c>
      <c r="F400" s="10" t="str">
        <f t="shared" si="6"/>
        <v>6011</v>
      </c>
      <c r="G400" s="11">
        <v>4.873</v>
      </c>
    </row>
    <row r="401" spans="4:7" ht="15">
      <c r="D401" s="4">
        <v>12</v>
      </c>
      <c r="E401" s="4">
        <v>60</v>
      </c>
      <c r="F401" s="10" t="str">
        <f t="shared" si="6"/>
        <v>6012</v>
      </c>
      <c r="G401" s="11">
        <v>5.209</v>
      </c>
    </row>
    <row r="402" spans="4:7" ht="15">
      <c r="D402" s="4">
        <v>13</v>
      </c>
      <c r="E402" s="4">
        <v>60</v>
      </c>
      <c r="F402" s="10" t="str">
        <f t="shared" si="6"/>
        <v>6013</v>
      </c>
      <c r="G402" s="11">
        <v>5.566</v>
      </c>
    </row>
    <row r="403" spans="4:7" ht="15">
      <c r="D403" s="4">
        <v>14</v>
      </c>
      <c r="E403" s="4">
        <v>60</v>
      </c>
      <c r="F403" s="10" t="str">
        <f t="shared" si="6"/>
        <v>6014</v>
      </c>
      <c r="G403" s="11">
        <v>5.944</v>
      </c>
    </row>
    <row r="404" spans="4:7" ht="15">
      <c r="D404" s="4">
        <v>15</v>
      </c>
      <c r="E404" s="4">
        <v>60</v>
      </c>
      <c r="F404" s="10" t="str">
        <f t="shared" si="6"/>
        <v>6015</v>
      </c>
      <c r="G404" s="11">
        <v>6.345</v>
      </c>
    </row>
    <row r="405" spans="4:7" ht="15">
      <c r="D405" s="4">
        <v>16</v>
      </c>
      <c r="E405" s="4">
        <v>60</v>
      </c>
      <c r="F405" s="10" t="str">
        <f t="shared" si="6"/>
        <v>6016</v>
      </c>
      <c r="G405" s="11">
        <v>6.77</v>
      </c>
    </row>
    <row r="406" spans="4:7" ht="15">
      <c r="D406" s="4">
        <v>17</v>
      </c>
      <c r="E406" s="4">
        <v>60</v>
      </c>
      <c r="F406" s="10" t="str">
        <f t="shared" si="6"/>
        <v>6017</v>
      </c>
      <c r="G406" s="11">
        <v>7.22</v>
      </c>
    </row>
    <row r="407" spans="4:7" ht="15">
      <c r="D407" s="4">
        <v>18</v>
      </c>
      <c r="E407" s="4">
        <v>60</v>
      </c>
      <c r="F407" s="10" t="str">
        <f t="shared" si="6"/>
        <v>6018</v>
      </c>
      <c r="G407" s="11">
        <v>7.697</v>
      </c>
    </row>
    <row r="408" spans="4:7" ht="15">
      <c r="D408" s="4">
        <v>19</v>
      </c>
      <c r="E408" s="4">
        <v>60</v>
      </c>
      <c r="F408" s="10" t="str">
        <f t="shared" si="6"/>
        <v>6019</v>
      </c>
      <c r="G408" s="11">
        <v>8.201</v>
      </c>
    </row>
    <row r="409" spans="4:7" ht="15">
      <c r="D409" s="4">
        <v>20</v>
      </c>
      <c r="E409" s="4">
        <v>60</v>
      </c>
      <c r="F409" s="10" t="str">
        <f t="shared" si="6"/>
        <v>6020</v>
      </c>
      <c r="G409" s="11">
        <v>8.735</v>
      </c>
    </row>
    <row r="410" spans="4:7" ht="15">
      <c r="D410" s="4">
        <v>21</v>
      </c>
      <c r="E410" s="4">
        <v>60</v>
      </c>
      <c r="F410" s="10" t="str">
        <f t="shared" si="6"/>
        <v>6021</v>
      </c>
      <c r="G410" s="11">
        <v>9.299</v>
      </c>
    </row>
    <row r="411" spans="4:7" ht="15">
      <c r="D411" s="4">
        <v>22</v>
      </c>
      <c r="E411" s="4">
        <v>60</v>
      </c>
      <c r="F411" s="10" t="str">
        <f t="shared" si="6"/>
        <v>6022</v>
      </c>
      <c r="G411" s="11">
        <v>9.896</v>
      </c>
    </row>
    <row r="412" spans="4:7" ht="15">
      <c r="D412" s="4">
        <v>23</v>
      </c>
      <c r="E412" s="4">
        <v>60</v>
      </c>
      <c r="F412" s="10" t="str">
        <f t="shared" si="6"/>
        <v>6023</v>
      </c>
      <c r="G412" s="11">
        <v>10.526</v>
      </c>
    </row>
    <row r="413" spans="4:7" ht="15">
      <c r="D413" s="4">
        <v>24</v>
      </c>
      <c r="E413" s="4">
        <v>60</v>
      </c>
      <c r="F413" s="10" t="str">
        <f t="shared" si="6"/>
        <v>6024</v>
      </c>
      <c r="G413" s="11">
        <v>11.192</v>
      </c>
    </row>
    <row r="414" spans="4:7" ht="15">
      <c r="D414" s="4">
        <v>25</v>
      </c>
      <c r="E414" s="4">
        <v>60</v>
      </c>
      <c r="F414" s="10" t="str">
        <f t="shared" si="6"/>
        <v>6025</v>
      </c>
      <c r="G414" s="11">
        <v>11.896</v>
      </c>
    </row>
    <row r="415" spans="4:7" ht="15">
      <c r="D415" s="4">
        <v>26</v>
      </c>
      <c r="E415" s="4">
        <v>60</v>
      </c>
      <c r="F415" s="10" t="str">
        <f t="shared" si="6"/>
        <v>6026</v>
      </c>
      <c r="G415" s="11">
        <v>12.638</v>
      </c>
    </row>
    <row r="416" spans="4:7" ht="15">
      <c r="D416" s="4">
        <v>27</v>
      </c>
      <c r="E416" s="4">
        <v>60</v>
      </c>
      <c r="F416" s="10" t="str">
        <f t="shared" si="6"/>
        <v>6027</v>
      </c>
      <c r="G416" s="11">
        <v>13.422</v>
      </c>
    </row>
    <row r="417" spans="4:7" ht="15">
      <c r="D417" s="4">
        <v>28</v>
      </c>
      <c r="E417" s="4">
        <v>60</v>
      </c>
      <c r="F417" s="10" t="str">
        <f t="shared" si="6"/>
        <v>6028</v>
      </c>
      <c r="G417" s="11">
        <v>14.249</v>
      </c>
    </row>
    <row r="418" spans="4:7" ht="15">
      <c r="D418" s="4">
        <v>29</v>
      </c>
      <c r="E418" s="4">
        <v>60</v>
      </c>
      <c r="F418" s="10" t="str">
        <f t="shared" si="6"/>
        <v>6029</v>
      </c>
      <c r="G418" s="11">
        <v>15.122</v>
      </c>
    </row>
    <row r="419" spans="4:7" ht="15">
      <c r="D419" s="4">
        <v>30</v>
      </c>
      <c r="E419" s="4">
        <v>60</v>
      </c>
      <c r="F419" s="10" t="str">
        <f t="shared" si="6"/>
        <v>6030</v>
      </c>
      <c r="G419" s="11">
        <v>16.042</v>
      </c>
    </row>
    <row r="420" spans="4:7" ht="15">
      <c r="D420" s="4">
        <v>31</v>
      </c>
      <c r="E420" s="4">
        <v>60</v>
      </c>
      <c r="F420" s="10" t="str">
        <f t="shared" si="6"/>
        <v>6031</v>
      </c>
      <c r="G420" s="11">
        <v>17.012</v>
      </c>
    </row>
    <row r="421" spans="4:7" ht="15">
      <c r="D421" s="4">
        <v>32</v>
      </c>
      <c r="E421" s="4">
        <v>60</v>
      </c>
      <c r="F421" s="10" t="str">
        <f t="shared" si="6"/>
        <v>6032</v>
      </c>
      <c r="G421" s="11">
        <v>18.034</v>
      </c>
    </row>
    <row r="422" spans="4:7" ht="15">
      <c r="D422" s="4">
        <v>33</v>
      </c>
      <c r="E422" s="4">
        <v>60</v>
      </c>
      <c r="F422" s="10" t="str">
        <f t="shared" si="6"/>
        <v>6033</v>
      </c>
      <c r="G422" s="11">
        <v>19.112</v>
      </c>
    </row>
    <row r="423" spans="4:7" ht="15">
      <c r="D423" s="4">
        <v>34</v>
      </c>
      <c r="E423" s="4">
        <v>60</v>
      </c>
      <c r="F423" s="10" t="str">
        <f t="shared" si="6"/>
        <v>6034</v>
      </c>
      <c r="G423" s="11">
        <v>20.247</v>
      </c>
    </row>
    <row r="424" spans="4:7" ht="15">
      <c r="D424" s="4">
        <v>35</v>
      </c>
      <c r="E424" s="4">
        <v>60</v>
      </c>
      <c r="F424" s="10" t="str">
        <f t="shared" si="6"/>
        <v>6035</v>
      </c>
      <c r="G424" s="11">
        <v>21.443</v>
      </c>
    </row>
    <row r="425" spans="4:7" ht="15">
      <c r="D425" s="4">
        <v>36</v>
      </c>
      <c r="E425" s="4">
        <v>60</v>
      </c>
      <c r="F425" s="10" t="str">
        <f t="shared" si="6"/>
        <v>6036</v>
      </c>
      <c r="G425" s="11">
        <v>22.702</v>
      </c>
    </row>
    <row r="426" spans="4:7" ht="15">
      <c r="D426" s="4">
        <v>-10</v>
      </c>
      <c r="E426" s="4">
        <v>55</v>
      </c>
      <c r="F426" s="10" t="str">
        <f t="shared" si="6"/>
        <v>55-10</v>
      </c>
      <c r="G426" s="11">
        <v>0.878</v>
      </c>
    </row>
    <row r="427" spans="4:7" ht="15">
      <c r="D427" s="4">
        <v>-9</v>
      </c>
      <c r="E427" s="4">
        <v>55</v>
      </c>
      <c r="F427" s="10" t="str">
        <f t="shared" si="6"/>
        <v>55-9</v>
      </c>
      <c r="G427" s="11">
        <v>0.959</v>
      </c>
    </row>
    <row r="428" spans="4:7" ht="15">
      <c r="D428" s="4">
        <v>-8</v>
      </c>
      <c r="E428" s="4">
        <v>55</v>
      </c>
      <c r="F428" s="10" t="str">
        <f t="shared" si="6"/>
        <v>55-8</v>
      </c>
      <c r="G428" s="11">
        <v>1.048</v>
      </c>
    </row>
    <row r="429" spans="4:7" ht="15">
      <c r="D429" s="4">
        <v>-7</v>
      </c>
      <c r="E429" s="4">
        <v>55</v>
      </c>
      <c r="F429" s="10" t="str">
        <f t="shared" si="6"/>
        <v>55-7</v>
      </c>
      <c r="G429" s="11">
        <v>1.143</v>
      </c>
    </row>
    <row r="430" spans="4:7" ht="15">
      <c r="D430" s="4">
        <v>-6</v>
      </c>
      <c r="E430" s="4">
        <v>55</v>
      </c>
      <c r="F430" s="10" t="str">
        <f t="shared" si="6"/>
        <v>55-6</v>
      </c>
      <c r="G430" s="11">
        <v>1.247</v>
      </c>
    </row>
    <row r="431" spans="4:7" ht="15">
      <c r="D431" s="4">
        <v>-5</v>
      </c>
      <c r="E431" s="4">
        <v>55</v>
      </c>
      <c r="F431" s="10" t="str">
        <f t="shared" si="6"/>
        <v>55-5</v>
      </c>
      <c r="G431" s="11">
        <v>1.359</v>
      </c>
    </row>
    <row r="432" spans="4:7" ht="15">
      <c r="D432" s="4">
        <v>-4</v>
      </c>
      <c r="E432" s="4">
        <v>55</v>
      </c>
      <c r="F432" s="10" t="str">
        <f t="shared" si="6"/>
        <v>55-4</v>
      </c>
      <c r="G432" s="11">
        <v>1.48</v>
      </c>
    </row>
    <row r="433" spans="4:7" ht="15">
      <c r="D433" s="4">
        <v>-3</v>
      </c>
      <c r="E433" s="4">
        <v>55</v>
      </c>
      <c r="F433" s="10" t="str">
        <f t="shared" si="6"/>
        <v>55-3</v>
      </c>
      <c r="G433" s="11">
        <v>1.611</v>
      </c>
    </row>
    <row r="434" spans="4:7" ht="15">
      <c r="D434" s="4">
        <v>-2</v>
      </c>
      <c r="E434" s="4">
        <v>55</v>
      </c>
      <c r="F434" s="10" t="str">
        <f t="shared" si="6"/>
        <v>55-2</v>
      </c>
      <c r="G434" s="11">
        <v>1.752</v>
      </c>
    </row>
    <row r="435" spans="4:7" ht="15">
      <c r="D435" s="4">
        <v>-1</v>
      </c>
      <c r="E435" s="4">
        <v>55</v>
      </c>
      <c r="F435" s="10" t="str">
        <f t="shared" si="6"/>
        <v>55-1</v>
      </c>
      <c r="G435" s="11">
        <v>1.905</v>
      </c>
    </row>
    <row r="436" spans="4:7" ht="15">
      <c r="D436" s="4">
        <v>0</v>
      </c>
      <c r="E436" s="4">
        <v>55</v>
      </c>
      <c r="F436" s="10" t="str">
        <f t="shared" si="6"/>
        <v>550</v>
      </c>
      <c r="G436" s="11">
        <v>2.07</v>
      </c>
    </row>
    <row r="437" spans="4:7" ht="15">
      <c r="D437" s="4">
        <v>1</v>
      </c>
      <c r="E437" s="4">
        <v>55</v>
      </c>
      <c r="F437" s="10" t="str">
        <f t="shared" si="6"/>
        <v>551</v>
      </c>
      <c r="G437" s="11">
        <v>2.226</v>
      </c>
    </row>
    <row r="438" spans="4:7" ht="15">
      <c r="D438" s="4">
        <v>2</v>
      </c>
      <c r="E438" s="4">
        <v>55</v>
      </c>
      <c r="F438" s="10" t="str">
        <f t="shared" si="6"/>
        <v>552</v>
      </c>
      <c r="G438" s="11">
        <v>2.392</v>
      </c>
    </row>
    <row r="439" spans="4:7" ht="15">
      <c r="D439" s="4">
        <v>3</v>
      </c>
      <c r="E439" s="4">
        <v>55</v>
      </c>
      <c r="F439" s="10" t="str">
        <f t="shared" si="6"/>
        <v>553</v>
      </c>
      <c r="G439" s="11">
        <v>2.569</v>
      </c>
    </row>
    <row r="440" spans="4:7" ht="15">
      <c r="D440" s="4">
        <v>4</v>
      </c>
      <c r="E440" s="4">
        <v>55</v>
      </c>
      <c r="F440" s="10" t="str">
        <f t="shared" si="6"/>
        <v>554</v>
      </c>
      <c r="G440" s="11">
        <v>2.758</v>
      </c>
    </row>
    <row r="441" spans="4:7" ht="15">
      <c r="D441" s="4">
        <v>5</v>
      </c>
      <c r="E441" s="4">
        <v>55</v>
      </c>
      <c r="F441" s="10" t="str">
        <f t="shared" si="6"/>
        <v>555</v>
      </c>
      <c r="G441" s="11">
        <v>2.959</v>
      </c>
    </row>
    <row r="442" spans="4:7" ht="15">
      <c r="D442" s="4">
        <v>6</v>
      </c>
      <c r="E442" s="4">
        <v>55</v>
      </c>
      <c r="F442" s="10" t="str">
        <f t="shared" si="6"/>
        <v>556</v>
      </c>
      <c r="G442" s="11">
        <v>3.173</v>
      </c>
    </row>
    <row r="443" spans="4:7" ht="15">
      <c r="D443" s="4">
        <v>7</v>
      </c>
      <c r="E443" s="4">
        <v>55</v>
      </c>
      <c r="F443" s="10" t="str">
        <f t="shared" si="6"/>
        <v>557</v>
      </c>
      <c r="G443" s="11">
        <v>3.401</v>
      </c>
    </row>
    <row r="444" spans="4:7" ht="15">
      <c r="D444" s="4">
        <v>8</v>
      </c>
      <c r="E444" s="4">
        <v>55</v>
      </c>
      <c r="F444" s="10" t="str">
        <f t="shared" si="6"/>
        <v>558</v>
      </c>
      <c r="G444" s="11">
        <v>3.643</v>
      </c>
    </row>
    <row r="445" spans="4:7" ht="15">
      <c r="D445" s="4">
        <v>9</v>
      </c>
      <c r="E445" s="4">
        <v>55</v>
      </c>
      <c r="F445" s="10" t="str">
        <f t="shared" si="6"/>
        <v>559</v>
      </c>
      <c r="G445" s="11">
        <v>3.9</v>
      </c>
    </row>
    <row r="446" spans="4:7" ht="15">
      <c r="D446" s="4">
        <v>10</v>
      </c>
      <c r="E446" s="4">
        <v>55</v>
      </c>
      <c r="F446" s="10" t="str">
        <f t="shared" si="6"/>
        <v>5510</v>
      </c>
      <c r="G446" s="11">
        <v>4.173</v>
      </c>
    </row>
    <row r="447" spans="4:7" ht="15">
      <c r="D447" s="4">
        <v>11</v>
      </c>
      <c r="E447" s="4">
        <v>55</v>
      </c>
      <c r="F447" s="10" t="str">
        <f t="shared" si="6"/>
        <v>5511</v>
      </c>
      <c r="G447" s="11">
        <v>4.464</v>
      </c>
    </row>
    <row r="448" spans="4:7" ht="15">
      <c r="D448" s="4">
        <v>12</v>
      </c>
      <c r="E448" s="4">
        <v>55</v>
      </c>
      <c r="F448" s="10" t="str">
        <f t="shared" si="6"/>
        <v>5512</v>
      </c>
      <c r="G448" s="11">
        <v>4.771</v>
      </c>
    </row>
    <row r="449" spans="4:7" ht="15">
      <c r="D449" s="4">
        <v>13</v>
      </c>
      <c r="E449" s="4">
        <v>55</v>
      </c>
      <c r="F449" s="10" t="str">
        <f t="shared" si="6"/>
        <v>5513</v>
      </c>
      <c r="G449" s="11">
        <v>5.098</v>
      </c>
    </row>
    <row r="450" spans="4:7" ht="15">
      <c r="D450" s="4">
        <v>14</v>
      </c>
      <c r="E450" s="4">
        <v>55</v>
      </c>
      <c r="F450" s="10" t="str">
        <f t="shared" si="6"/>
        <v>5514</v>
      </c>
      <c r="G450" s="11">
        <v>5.444</v>
      </c>
    </row>
    <row r="451" spans="4:7" ht="15">
      <c r="D451" s="4">
        <v>15</v>
      </c>
      <c r="E451" s="4">
        <v>55</v>
      </c>
      <c r="F451" s="10" t="str">
        <f t="shared" si="6"/>
        <v>5515</v>
      </c>
      <c r="G451" s="11">
        <v>5.811</v>
      </c>
    </row>
    <row r="452" spans="4:7" ht="15">
      <c r="D452" s="4">
        <v>16</v>
      </c>
      <c r="E452" s="4">
        <v>55</v>
      </c>
      <c r="F452" s="10" t="str">
        <f aca="true" t="shared" si="7" ref="F452:F515">E452&amp;D452</f>
        <v>5516</v>
      </c>
      <c r="G452" s="11">
        <v>6.2</v>
      </c>
    </row>
    <row r="453" spans="4:7" ht="15">
      <c r="D453" s="4">
        <v>17</v>
      </c>
      <c r="E453" s="4">
        <v>55</v>
      </c>
      <c r="F453" s="10" t="str">
        <f t="shared" si="7"/>
        <v>5517</v>
      </c>
      <c r="G453" s="11">
        <v>6.612</v>
      </c>
    </row>
    <row r="454" spans="4:7" ht="15">
      <c r="D454" s="4">
        <v>18</v>
      </c>
      <c r="E454" s="4">
        <v>55</v>
      </c>
      <c r="F454" s="10" t="str">
        <f t="shared" si="7"/>
        <v>5518</v>
      </c>
      <c r="G454" s="11">
        <v>7.048</v>
      </c>
    </row>
    <row r="455" spans="4:7" ht="15">
      <c r="D455" s="4">
        <v>19</v>
      </c>
      <c r="E455" s="4">
        <v>55</v>
      </c>
      <c r="F455" s="10" t="str">
        <f t="shared" si="7"/>
        <v>5519</v>
      </c>
      <c r="G455" s="11">
        <v>7.509</v>
      </c>
    </row>
    <row r="456" spans="4:7" ht="15">
      <c r="D456" s="4">
        <v>20</v>
      </c>
      <c r="E456" s="4">
        <v>55</v>
      </c>
      <c r="F456" s="10" t="str">
        <f t="shared" si="7"/>
        <v>5520</v>
      </c>
      <c r="G456" s="11">
        <v>7.998</v>
      </c>
    </row>
    <row r="457" spans="4:7" ht="15">
      <c r="D457" s="4">
        <v>21</v>
      </c>
      <c r="E457" s="4">
        <v>55</v>
      </c>
      <c r="F457" s="10" t="str">
        <f t="shared" si="7"/>
        <v>5521</v>
      </c>
      <c r="G457" s="11">
        <v>8.514</v>
      </c>
    </row>
    <row r="458" spans="4:7" ht="15">
      <c r="D458" s="4">
        <v>22</v>
      </c>
      <c r="E458" s="4">
        <v>55</v>
      </c>
      <c r="F458" s="10" t="str">
        <f t="shared" si="7"/>
        <v>5522</v>
      </c>
      <c r="G458" s="11">
        <v>9.059</v>
      </c>
    </row>
    <row r="459" spans="4:7" ht="15">
      <c r="D459" s="4">
        <v>23</v>
      </c>
      <c r="E459" s="4">
        <v>55</v>
      </c>
      <c r="F459" s="10" t="str">
        <f t="shared" si="7"/>
        <v>5523</v>
      </c>
      <c r="G459" s="11">
        <v>9.635</v>
      </c>
    </row>
    <row r="460" spans="4:7" ht="15">
      <c r="D460" s="4">
        <v>24</v>
      </c>
      <c r="E460" s="4">
        <v>55</v>
      </c>
      <c r="F460" s="10" t="str">
        <f t="shared" si="7"/>
        <v>5524</v>
      </c>
      <c r="G460" s="11">
        <v>10.244</v>
      </c>
    </row>
    <row r="461" spans="4:7" ht="15">
      <c r="D461" s="4">
        <v>25</v>
      </c>
      <c r="E461" s="4">
        <v>55</v>
      </c>
      <c r="F461" s="10" t="str">
        <f t="shared" si="7"/>
        <v>5525</v>
      </c>
      <c r="G461" s="11">
        <v>10.887</v>
      </c>
    </row>
    <row r="462" spans="4:7" ht="15">
      <c r="D462" s="4">
        <v>26</v>
      </c>
      <c r="E462" s="4">
        <v>55</v>
      </c>
      <c r="F462" s="10" t="str">
        <f t="shared" si="7"/>
        <v>5526</v>
      </c>
      <c r="G462" s="11">
        <v>11.566</v>
      </c>
    </row>
    <row r="463" spans="4:7" ht="15">
      <c r="D463" s="4">
        <v>27</v>
      </c>
      <c r="E463" s="4">
        <v>55</v>
      </c>
      <c r="F463" s="10" t="str">
        <f t="shared" si="7"/>
        <v>5527</v>
      </c>
      <c r="G463" s="11">
        <v>12.282</v>
      </c>
    </row>
    <row r="464" spans="4:7" ht="15">
      <c r="D464" s="4">
        <v>28</v>
      </c>
      <c r="E464" s="4">
        <v>55</v>
      </c>
      <c r="F464" s="10" t="str">
        <f t="shared" si="7"/>
        <v>5528</v>
      </c>
      <c r="G464" s="11">
        <v>13.037</v>
      </c>
    </row>
    <row r="465" spans="4:7" ht="15">
      <c r="D465" s="4">
        <v>29</v>
      </c>
      <c r="E465" s="4">
        <v>55</v>
      </c>
      <c r="F465" s="10" t="str">
        <f t="shared" si="7"/>
        <v>5529</v>
      </c>
      <c r="G465" s="11">
        <v>13.834</v>
      </c>
    </row>
    <row r="466" spans="4:7" ht="15">
      <c r="D466" s="4">
        <v>30</v>
      </c>
      <c r="E466" s="4">
        <v>55</v>
      </c>
      <c r="F466" s="10" t="str">
        <f t="shared" si="7"/>
        <v>5530</v>
      </c>
      <c r="G466" s="11">
        <v>14.674</v>
      </c>
    </row>
    <row r="467" spans="4:7" ht="15">
      <c r="D467" s="4">
        <v>31</v>
      </c>
      <c r="E467" s="4">
        <v>55</v>
      </c>
      <c r="F467" s="10" t="str">
        <f t="shared" si="7"/>
        <v>5531</v>
      </c>
      <c r="G467" s="11">
        <v>15.559</v>
      </c>
    </row>
    <row r="468" spans="4:7" ht="15">
      <c r="D468" s="4">
        <v>32</v>
      </c>
      <c r="E468" s="4">
        <v>55</v>
      </c>
      <c r="F468" s="10" t="str">
        <f t="shared" si="7"/>
        <v>5532</v>
      </c>
      <c r="G468" s="11">
        <v>16.492</v>
      </c>
    </row>
    <row r="469" spans="4:7" ht="15">
      <c r="D469" s="4">
        <v>33</v>
      </c>
      <c r="E469" s="4">
        <v>55</v>
      </c>
      <c r="F469" s="10" t="str">
        <f t="shared" si="7"/>
        <v>5533</v>
      </c>
      <c r="G469" s="11">
        <v>17.474</v>
      </c>
    </row>
    <row r="470" spans="4:7" ht="15">
      <c r="D470" s="4">
        <v>34</v>
      </c>
      <c r="E470" s="4">
        <v>55</v>
      </c>
      <c r="F470" s="10" t="str">
        <f t="shared" si="7"/>
        <v>5534</v>
      </c>
      <c r="G470" s="11">
        <v>18.51</v>
      </c>
    </row>
    <row r="471" spans="4:7" ht="15">
      <c r="D471" s="4">
        <v>35</v>
      </c>
      <c r="E471" s="4">
        <v>55</v>
      </c>
      <c r="F471" s="10" t="str">
        <f t="shared" si="7"/>
        <v>5535</v>
      </c>
      <c r="G471" s="11">
        <v>19.599</v>
      </c>
    </row>
    <row r="472" spans="4:7" ht="15">
      <c r="D472" s="4">
        <v>36</v>
      </c>
      <c r="E472" s="4">
        <v>55</v>
      </c>
      <c r="F472" s="10" t="str">
        <f t="shared" si="7"/>
        <v>5536</v>
      </c>
      <c r="G472" s="11">
        <v>20.747</v>
      </c>
    </row>
    <row r="473" spans="4:7" ht="15">
      <c r="D473" s="4">
        <v>-10</v>
      </c>
      <c r="E473" s="4">
        <v>50</v>
      </c>
      <c r="F473" s="10" t="str">
        <f t="shared" si="7"/>
        <v>50-10</v>
      </c>
      <c r="G473" s="11">
        <v>0.798</v>
      </c>
    </row>
    <row r="474" spans="4:7" ht="15">
      <c r="D474" s="4">
        <v>-9</v>
      </c>
      <c r="E474" s="4">
        <v>50</v>
      </c>
      <c r="F474" s="10" t="str">
        <f t="shared" si="7"/>
        <v>50-9</v>
      </c>
      <c r="G474" s="11">
        <v>0.872</v>
      </c>
    </row>
    <row r="475" spans="4:7" ht="15">
      <c r="D475" s="4">
        <v>-8</v>
      </c>
      <c r="E475" s="4">
        <v>50</v>
      </c>
      <c r="F475" s="10" t="str">
        <f t="shared" si="7"/>
        <v>50-8</v>
      </c>
      <c r="G475" s="11">
        <v>0.952</v>
      </c>
    </row>
    <row r="476" spans="4:7" ht="15">
      <c r="D476" s="4">
        <v>-7</v>
      </c>
      <c r="E476" s="4">
        <v>50</v>
      </c>
      <c r="F476" s="10" t="str">
        <f t="shared" si="7"/>
        <v>50-7</v>
      </c>
      <c r="G476" s="11">
        <v>1.039</v>
      </c>
    </row>
    <row r="477" spans="4:7" ht="15">
      <c r="D477" s="4">
        <v>-6</v>
      </c>
      <c r="E477" s="4">
        <v>50</v>
      </c>
      <c r="F477" s="10" t="str">
        <f t="shared" si="7"/>
        <v>50-6</v>
      </c>
      <c r="G477" s="11">
        <v>1.133</v>
      </c>
    </row>
    <row r="478" spans="4:7" ht="15">
      <c r="D478" s="4">
        <v>-5</v>
      </c>
      <c r="E478" s="4">
        <v>50</v>
      </c>
      <c r="F478" s="10" t="str">
        <f t="shared" si="7"/>
        <v>50-5</v>
      </c>
      <c r="G478" s="11">
        <v>1.235</v>
      </c>
    </row>
    <row r="479" spans="4:7" ht="15">
      <c r="D479" s="4">
        <v>-4</v>
      </c>
      <c r="E479" s="4">
        <v>50</v>
      </c>
      <c r="F479" s="10" t="str">
        <f t="shared" si="7"/>
        <v>50-4</v>
      </c>
      <c r="G479" s="11">
        <v>1.345</v>
      </c>
    </row>
    <row r="480" spans="4:7" ht="15">
      <c r="D480" s="4">
        <v>-3</v>
      </c>
      <c r="E480" s="4">
        <v>50</v>
      </c>
      <c r="F480" s="10" t="str">
        <f t="shared" si="7"/>
        <v>50-3</v>
      </c>
      <c r="G480" s="11">
        <v>1.464</v>
      </c>
    </row>
    <row r="481" spans="4:7" ht="15">
      <c r="D481" s="4">
        <v>-2</v>
      </c>
      <c r="E481" s="4">
        <v>50</v>
      </c>
      <c r="F481" s="10" t="str">
        <f t="shared" si="7"/>
        <v>50-2</v>
      </c>
      <c r="G481" s="11">
        <v>1.592</v>
      </c>
    </row>
    <row r="482" spans="4:7" ht="15">
      <c r="D482" s="4">
        <v>-1</v>
      </c>
      <c r="E482" s="4">
        <v>50</v>
      </c>
      <c r="F482" s="10" t="str">
        <f t="shared" si="7"/>
        <v>50-1</v>
      </c>
      <c r="G482" s="11">
        <v>1.731</v>
      </c>
    </row>
    <row r="483" spans="4:7" ht="15">
      <c r="D483" s="4">
        <v>0</v>
      </c>
      <c r="E483" s="4">
        <v>50</v>
      </c>
      <c r="F483" s="10" t="str">
        <f t="shared" si="7"/>
        <v>500</v>
      </c>
      <c r="G483" s="11">
        <v>1.881</v>
      </c>
    </row>
    <row r="484" spans="4:7" ht="15">
      <c r="D484" s="4">
        <v>1</v>
      </c>
      <c r="E484" s="4">
        <v>50</v>
      </c>
      <c r="F484" s="10" t="str">
        <f t="shared" si="7"/>
        <v>501</v>
      </c>
      <c r="G484" s="11">
        <v>2.023</v>
      </c>
    </row>
    <row r="485" spans="4:7" ht="15">
      <c r="D485" s="4">
        <v>2</v>
      </c>
      <c r="E485" s="4">
        <v>50</v>
      </c>
      <c r="F485" s="10" t="str">
        <f t="shared" si="7"/>
        <v>502</v>
      </c>
      <c r="G485" s="11">
        <v>2.174</v>
      </c>
    </row>
    <row r="486" spans="4:7" ht="15">
      <c r="D486" s="4">
        <v>3</v>
      </c>
      <c r="E486" s="4">
        <v>50</v>
      </c>
      <c r="F486" s="10" t="str">
        <f t="shared" si="7"/>
        <v>503</v>
      </c>
      <c r="G486" s="11">
        <v>2.335</v>
      </c>
    </row>
    <row r="487" spans="4:7" ht="15">
      <c r="D487" s="4">
        <v>4</v>
      </c>
      <c r="E487" s="4">
        <v>50</v>
      </c>
      <c r="F487" s="10" t="str">
        <f t="shared" si="7"/>
        <v>504</v>
      </c>
      <c r="G487" s="11">
        <v>2.506</v>
      </c>
    </row>
    <row r="488" spans="4:7" ht="15">
      <c r="D488" s="4">
        <v>5</v>
      </c>
      <c r="E488" s="4">
        <v>50</v>
      </c>
      <c r="F488" s="10" t="str">
        <f t="shared" si="7"/>
        <v>505</v>
      </c>
      <c r="G488" s="11">
        <v>2.689</v>
      </c>
    </row>
    <row r="489" spans="4:7" ht="15">
      <c r="D489" s="4">
        <v>6</v>
      </c>
      <c r="E489" s="4">
        <v>50</v>
      </c>
      <c r="F489" s="10" t="str">
        <f t="shared" si="7"/>
        <v>506</v>
      </c>
      <c r="G489" s="11">
        <v>2.883</v>
      </c>
    </row>
    <row r="490" spans="4:7" ht="15">
      <c r="D490" s="4">
        <v>7</v>
      </c>
      <c r="E490" s="4">
        <v>50</v>
      </c>
      <c r="F490" s="10" t="str">
        <f t="shared" si="7"/>
        <v>507</v>
      </c>
      <c r="G490" s="11">
        <v>3.09</v>
      </c>
    </row>
    <row r="491" spans="4:7" ht="15">
      <c r="D491" s="4">
        <v>8</v>
      </c>
      <c r="E491" s="4">
        <v>50</v>
      </c>
      <c r="F491" s="10" t="str">
        <f t="shared" si="7"/>
        <v>508</v>
      </c>
      <c r="G491" s="11">
        <v>3.31</v>
      </c>
    </row>
    <row r="492" spans="4:7" ht="15">
      <c r="D492" s="4">
        <v>9</v>
      </c>
      <c r="E492" s="4">
        <v>50</v>
      </c>
      <c r="F492" s="10" t="str">
        <f t="shared" si="7"/>
        <v>509</v>
      </c>
      <c r="G492" s="11">
        <v>3.544</v>
      </c>
    </row>
    <row r="493" spans="4:7" ht="15">
      <c r="D493" s="4">
        <v>10</v>
      </c>
      <c r="E493" s="4">
        <v>50</v>
      </c>
      <c r="F493" s="10" t="str">
        <f t="shared" si="7"/>
        <v>5010</v>
      </c>
      <c r="G493" s="11">
        <v>3.792</v>
      </c>
    </row>
    <row r="494" spans="4:7" ht="15">
      <c r="D494" s="4">
        <v>11</v>
      </c>
      <c r="E494" s="4">
        <v>50</v>
      </c>
      <c r="F494" s="10" t="str">
        <f t="shared" si="7"/>
        <v>5011</v>
      </c>
      <c r="G494" s="11">
        <v>4.055</v>
      </c>
    </row>
    <row r="495" spans="4:7" ht="15">
      <c r="D495" s="4">
        <v>12</v>
      </c>
      <c r="E495" s="4">
        <v>50</v>
      </c>
      <c r="F495" s="10" t="str">
        <f t="shared" si="7"/>
        <v>5012</v>
      </c>
      <c r="G495" s="11">
        <v>4.335</v>
      </c>
    </row>
    <row r="496" spans="4:7" ht="15">
      <c r="D496" s="4">
        <v>13</v>
      </c>
      <c r="E496" s="4">
        <v>50</v>
      </c>
      <c r="F496" s="10" t="str">
        <f t="shared" si="7"/>
        <v>5013</v>
      </c>
      <c r="G496" s="11">
        <v>4.631</v>
      </c>
    </row>
    <row r="497" spans="4:7" ht="15">
      <c r="D497" s="4">
        <v>14</v>
      </c>
      <c r="E497" s="4">
        <v>50</v>
      </c>
      <c r="F497" s="10" t="str">
        <f t="shared" si="7"/>
        <v>5014</v>
      </c>
      <c r="G497" s="11">
        <v>4.945</v>
      </c>
    </row>
    <row r="498" spans="4:7" ht="15">
      <c r="D498" s="4">
        <v>15</v>
      </c>
      <c r="E498" s="4">
        <v>50</v>
      </c>
      <c r="F498" s="10" t="str">
        <f t="shared" si="7"/>
        <v>5015</v>
      </c>
      <c r="G498" s="11">
        <v>5.279</v>
      </c>
    </row>
    <row r="499" spans="4:7" ht="15">
      <c r="D499" s="4">
        <v>16</v>
      </c>
      <c r="E499" s="4">
        <v>50</v>
      </c>
      <c r="F499" s="10" t="str">
        <f t="shared" si="7"/>
        <v>5016</v>
      </c>
      <c r="G499" s="11">
        <v>5.631</v>
      </c>
    </row>
    <row r="500" spans="4:7" ht="15">
      <c r="D500" s="4">
        <v>17</v>
      </c>
      <c r="E500" s="4">
        <v>50</v>
      </c>
      <c r="F500" s="10" t="str">
        <f t="shared" si="7"/>
        <v>5017</v>
      </c>
      <c r="G500" s="11">
        <v>6.005</v>
      </c>
    </row>
    <row r="501" spans="4:7" ht="15">
      <c r="D501" s="4">
        <v>18</v>
      </c>
      <c r="E501" s="4">
        <v>50</v>
      </c>
      <c r="F501" s="10" t="str">
        <f t="shared" si="7"/>
        <v>5018</v>
      </c>
      <c r="G501" s="11">
        <v>6.401</v>
      </c>
    </row>
    <row r="502" spans="4:7" ht="15">
      <c r="D502" s="4">
        <v>19</v>
      </c>
      <c r="E502" s="4">
        <v>50</v>
      </c>
      <c r="F502" s="10" t="str">
        <f t="shared" si="7"/>
        <v>5019</v>
      </c>
      <c r="G502" s="11">
        <v>6.819</v>
      </c>
    </row>
    <row r="503" spans="4:7" ht="15">
      <c r="D503" s="4">
        <v>20</v>
      </c>
      <c r="E503" s="4">
        <v>50</v>
      </c>
      <c r="F503" s="10" t="str">
        <f t="shared" si="7"/>
        <v>5020</v>
      </c>
      <c r="G503" s="11">
        <v>7.262</v>
      </c>
    </row>
    <row r="504" spans="4:7" ht="15">
      <c r="D504" s="4">
        <v>21</v>
      </c>
      <c r="E504" s="4">
        <v>50</v>
      </c>
      <c r="F504" s="10" t="str">
        <f t="shared" si="7"/>
        <v>5021</v>
      </c>
      <c r="G504" s="11">
        <v>7.73</v>
      </c>
    </row>
    <row r="505" spans="4:7" ht="15">
      <c r="D505" s="4">
        <v>22</v>
      </c>
      <c r="E505" s="4">
        <v>50</v>
      </c>
      <c r="F505" s="10" t="str">
        <f t="shared" si="7"/>
        <v>5022</v>
      </c>
      <c r="G505" s="11">
        <v>8.225</v>
      </c>
    </row>
    <row r="506" spans="4:7" ht="15">
      <c r="D506" s="4">
        <v>23</v>
      </c>
      <c r="E506" s="4">
        <v>50</v>
      </c>
      <c r="F506" s="10" t="str">
        <f t="shared" si="7"/>
        <v>5023</v>
      </c>
      <c r="G506" s="11">
        <v>8.747</v>
      </c>
    </row>
    <row r="507" spans="4:7" ht="15">
      <c r="D507" s="4">
        <v>24</v>
      </c>
      <c r="E507" s="4">
        <v>50</v>
      </c>
      <c r="F507" s="10" t="str">
        <f t="shared" si="7"/>
        <v>5024</v>
      </c>
      <c r="G507" s="11">
        <v>9.299</v>
      </c>
    </row>
    <row r="508" spans="4:7" ht="15">
      <c r="D508" s="4">
        <v>25</v>
      </c>
      <c r="E508" s="4">
        <v>50</v>
      </c>
      <c r="F508" s="10" t="str">
        <f t="shared" si="7"/>
        <v>5025</v>
      </c>
      <c r="G508" s="11">
        <v>9.882</v>
      </c>
    </row>
    <row r="509" spans="4:7" ht="15">
      <c r="D509" s="4">
        <v>26</v>
      </c>
      <c r="E509" s="4">
        <v>50</v>
      </c>
      <c r="F509" s="10" t="str">
        <f t="shared" si="7"/>
        <v>5026</v>
      </c>
      <c r="G509" s="11">
        <v>10.496</v>
      </c>
    </row>
    <row r="510" spans="4:7" ht="15">
      <c r="D510" s="4">
        <v>27</v>
      </c>
      <c r="E510" s="4">
        <v>50</v>
      </c>
      <c r="F510" s="10" t="str">
        <f t="shared" si="7"/>
        <v>5027</v>
      </c>
      <c r="G510" s="11">
        <v>11.145</v>
      </c>
    </row>
    <row r="511" spans="4:7" ht="15">
      <c r="D511" s="4">
        <v>28</v>
      </c>
      <c r="E511" s="4">
        <v>50</v>
      </c>
      <c r="F511" s="10" t="str">
        <f t="shared" si="7"/>
        <v>5028</v>
      </c>
      <c r="G511" s="11">
        <v>11.829</v>
      </c>
    </row>
    <row r="512" spans="4:7" ht="15">
      <c r="D512" s="4">
        <v>29</v>
      </c>
      <c r="E512" s="4">
        <v>50</v>
      </c>
      <c r="F512" s="10" t="str">
        <f t="shared" si="7"/>
        <v>5029</v>
      </c>
      <c r="G512" s="11">
        <v>12.551</v>
      </c>
    </row>
    <row r="513" spans="4:7" ht="15">
      <c r="D513" s="4">
        <v>30</v>
      </c>
      <c r="E513" s="4">
        <v>50</v>
      </c>
      <c r="F513" s="10" t="str">
        <f t="shared" si="7"/>
        <v>5030</v>
      </c>
      <c r="G513" s="11">
        <v>13.314</v>
      </c>
    </row>
    <row r="514" spans="4:7" ht="15">
      <c r="D514" s="4">
        <v>31</v>
      </c>
      <c r="E514" s="4">
        <v>50</v>
      </c>
      <c r="F514" s="10" t="str">
        <f t="shared" si="7"/>
        <v>5031</v>
      </c>
      <c r="G514" s="11">
        <v>14.112</v>
      </c>
    </row>
    <row r="515" spans="4:7" ht="15">
      <c r="D515" s="4">
        <v>32</v>
      </c>
      <c r="E515" s="4">
        <v>50</v>
      </c>
      <c r="F515" s="10" t="str">
        <f t="shared" si="7"/>
        <v>5032</v>
      </c>
      <c r="G515" s="11">
        <v>14.956</v>
      </c>
    </row>
    <row r="516" spans="4:7" ht="15">
      <c r="D516" s="4">
        <v>33</v>
      </c>
      <c r="E516" s="4">
        <v>50</v>
      </c>
      <c r="F516" s="10" t="str">
        <f aca="true" t="shared" si="8" ref="F516:F579">E516&amp;D516</f>
        <v>5033</v>
      </c>
      <c r="G516" s="11">
        <v>15.845</v>
      </c>
    </row>
    <row r="517" spans="4:7" ht="15">
      <c r="D517" s="4">
        <v>34</v>
      </c>
      <c r="E517" s="4">
        <v>50</v>
      </c>
      <c r="F517" s="10" t="str">
        <f t="shared" si="8"/>
        <v>5034</v>
      </c>
      <c r="G517" s="11">
        <v>16.781</v>
      </c>
    </row>
    <row r="518" spans="4:7" ht="15">
      <c r="D518" s="4">
        <v>35</v>
      </c>
      <c r="E518" s="4">
        <v>50</v>
      </c>
      <c r="F518" s="10" t="str">
        <f t="shared" si="8"/>
        <v>5035</v>
      </c>
      <c r="G518" s="11">
        <v>17.767</v>
      </c>
    </row>
    <row r="519" spans="4:7" ht="15">
      <c r="D519" s="4">
        <v>36</v>
      </c>
      <c r="E519" s="4">
        <v>50</v>
      </c>
      <c r="F519" s="10" t="str">
        <f t="shared" si="8"/>
        <v>5036</v>
      </c>
      <c r="G519" s="11">
        <v>18.804</v>
      </c>
    </row>
    <row r="520" spans="4:7" ht="15">
      <c r="D520" s="4">
        <v>-10</v>
      </c>
      <c r="E520" s="4">
        <v>45</v>
      </c>
      <c r="F520" s="10" t="str">
        <f t="shared" si="8"/>
        <v>45-10</v>
      </c>
      <c r="G520" s="11">
        <v>0.718</v>
      </c>
    </row>
    <row r="521" spans="4:7" ht="15">
      <c r="D521" s="4">
        <v>-9</v>
      </c>
      <c r="E521" s="4">
        <v>45</v>
      </c>
      <c r="F521" s="10" t="str">
        <f t="shared" si="8"/>
        <v>45-9</v>
      </c>
      <c r="G521" s="11">
        <v>0.785</v>
      </c>
    </row>
    <row r="522" spans="4:7" ht="15">
      <c r="D522" s="4">
        <v>-8</v>
      </c>
      <c r="E522" s="4">
        <v>45</v>
      </c>
      <c r="F522" s="10" t="str">
        <f t="shared" si="8"/>
        <v>45-8</v>
      </c>
      <c r="G522" s="11">
        <v>0.857</v>
      </c>
    </row>
    <row r="523" spans="4:7" ht="15">
      <c r="D523" s="4">
        <v>-7</v>
      </c>
      <c r="E523" s="4">
        <v>45</v>
      </c>
      <c r="F523" s="10" t="str">
        <f t="shared" si="8"/>
        <v>45-7</v>
      </c>
      <c r="G523" s="11">
        <v>0.935</v>
      </c>
    </row>
    <row r="524" spans="4:7" ht="15">
      <c r="D524" s="4">
        <v>-6</v>
      </c>
      <c r="E524" s="4">
        <v>45</v>
      </c>
      <c r="F524" s="10" t="str">
        <f t="shared" si="8"/>
        <v>45-6</v>
      </c>
      <c r="G524" s="11">
        <v>1.019</v>
      </c>
    </row>
    <row r="525" spans="4:7" ht="15">
      <c r="D525" s="4">
        <v>-5</v>
      </c>
      <c r="E525" s="4">
        <v>45</v>
      </c>
      <c r="F525" s="10" t="str">
        <f t="shared" si="8"/>
        <v>45-5</v>
      </c>
      <c r="G525" s="11">
        <v>1.111</v>
      </c>
    </row>
    <row r="526" spans="4:7" ht="15">
      <c r="D526" s="4">
        <v>-4</v>
      </c>
      <c r="E526" s="4">
        <v>45</v>
      </c>
      <c r="F526" s="10" t="str">
        <f t="shared" si="8"/>
        <v>45-4</v>
      </c>
      <c r="G526" s="11">
        <v>1.21</v>
      </c>
    </row>
    <row r="527" spans="4:7" ht="15">
      <c r="D527" s="4">
        <v>-3</v>
      </c>
      <c r="E527" s="4">
        <v>45</v>
      </c>
      <c r="F527" s="10" t="str">
        <f t="shared" si="8"/>
        <v>45-3</v>
      </c>
      <c r="G527" s="11">
        <v>1.317</v>
      </c>
    </row>
    <row r="528" spans="4:7" ht="15">
      <c r="D528" s="4">
        <v>-2</v>
      </c>
      <c r="E528" s="4">
        <v>45</v>
      </c>
      <c r="F528" s="10" t="str">
        <f t="shared" si="8"/>
        <v>45-2</v>
      </c>
      <c r="G528" s="11">
        <v>1.433</v>
      </c>
    </row>
    <row r="529" spans="4:7" ht="15">
      <c r="D529" s="4">
        <v>-1</v>
      </c>
      <c r="E529" s="4">
        <v>45</v>
      </c>
      <c r="F529" s="10" t="str">
        <f t="shared" si="8"/>
        <v>45-1</v>
      </c>
      <c r="G529" s="11">
        <v>1.557</v>
      </c>
    </row>
    <row r="530" spans="4:7" ht="15">
      <c r="D530" s="4">
        <v>0</v>
      </c>
      <c r="E530" s="4">
        <v>45</v>
      </c>
      <c r="F530" s="10" t="str">
        <f t="shared" si="8"/>
        <v>450</v>
      </c>
      <c r="G530" s="11">
        <v>1.693</v>
      </c>
    </row>
    <row r="531" spans="4:7" ht="15">
      <c r="D531" s="4">
        <v>1</v>
      </c>
      <c r="E531" s="4">
        <v>45</v>
      </c>
      <c r="F531" s="10" t="str">
        <f t="shared" si="8"/>
        <v>451</v>
      </c>
      <c r="G531" s="11">
        <v>1.82</v>
      </c>
    </row>
    <row r="532" spans="4:7" ht="15">
      <c r="D532" s="4">
        <v>2</v>
      </c>
      <c r="E532" s="4">
        <v>45</v>
      </c>
      <c r="F532" s="10" t="str">
        <f t="shared" si="8"/>
        <v>452</v>
      </c>
      <c r="G532" s="11">
        <v>1.956</v>
      </c>
    </row>
    <row r="533" spans="4:7" ht="15">
      <c r="D533" s="4">
        <v>3</v>
      </c>
      <c r="E533" s="4">
        <v>45</v>
      </c>
      <c r="F533" s="10" t="str">
        <f t="shared" si="8"/>
        <v>453</v>
      </c>
      <c r="G533" s="11">
        <v>2.101</v>
      </c>
    </row>
    <row r="534" spans="4:7" ht="15">
      <c r="D534" s="4">
        <v>4</v>
      </c>
      <c r="E534" s="4">
        <v>45</v>
      </c>
      <c r="F534" s="10" t="str">
        <f t="shared" si="8"/>
        <v>454</v>
      </c>
      <c r="G534" s="11">
        <v>2.255</v>
      </c>
    </row>
    <row r="535" spans="4:7" ht="15">
      <c r="D535" s="4">
        <v>5</v>
      </c>
      <c r="E535" s="4">
        <v>45</v>
      </c>
      <c r="F535" s="10" t="str">
        <f t="shared" si="8"/>
        <v>455</v>
      </c>
      <c r="G535" s="11">
        <v>2.419</v>
      </c>
    </row>
    <row r="536" spans="4:7" ht="15">
      <c r="D536" s="4">
        <v>6</v>
      </c>
      <c r="E536" s="4">
        <v>45</v>
      </c>
      <c r="F536" s="10" t="str">
        <f t="shared" si="8"/>
        <v>456</v>
      </c>
      <c r="G536" s="11">
        <v>2.594</v>
      </c>
    </row>
    <row r="537" spans="4:7" ht="15">
      <c r="D537" s="4">
        <v>7</v>
      </c>
      <c r="E537" s="4">
        <v>45</v>
      </c>
      <c r="F537" s="10" t="str">
        <f t="shared" si="8"/>
        <v>457</v>
      </c>
      <c r="G537" s="11">
        <v>2.78</v>
      </c>
    </row>
    <row r="538" spans="4:7" ht="15">
      <c r="D538" s="4">
        <v>8</v>
      </c>
      <c r="E538" s="4">
        <v>45</v>
      </c>
      <c r="F538" s="10" t="str">
        <f t="shared" si="8"/>
        <v>458</v>
      </c>
      <c r="G538" s="11">
        <v>2.977</v>
      </c>
    </row>
    <row r="539" spans="4:7" ht="15">
      <c r="D539" s="4">
        <v>9</v>
      </c>
      <c r="E539" s="4">
        <v>45</v>
      </c>
      <c r="F539" s="10" t="str">
        <f t="shared" si="8"/>
        <v>459</v>
      </c>
      <c r="G539" s="11">
        <v>3.127</v>
      </c>
    </row>
    <row r="540" spans="4:7" ht="15">
      <c r="D540" s="4">
        <v>10</v>
      </c>
      <c r="E540" s="4">
        <v>45</v>
      </c>
      <c r="F540" s="10" t="str">
        <f t="shared" si="8"/>
        <v>4510</v>
      </c>
      <c r="G540" s="11">
        <v>3.41</v>
      </c>
    </row>
    <row r="541" spans="4:7" ht="15">
      <c r="D541" s="4">
        <v>11</v>
      </c>
      <c r="E541" s="4">
        <v>45</v>
      </c>
      <c r="F541" s="10" t="str">
        <f t="shared" si="8"/>
        <v>4511</v>
      </c>
      <c r="G541" s="11">
        <v>3.647</v>
      </c>
    </row>
    <row r="542" spans="4:7" ht="15">
      <c r="D542" s="4">
        <v>12</v>
      </c>
      <c r="E542" s="4">
        <v>45</v>
      </c>
      <c r="F542" s="10" t="str">
        <f t="shared" si="8"/>
        <v>4512</v>
      </c>
      <c r="G542" s="11">
        <v>3.898</v>
      </c>
    </row>
    <row r="543" spans="4:7" ht="15">
      <c r="D543" s="4">
        <v>13</v>
      </c>
      <c r="E543" s="4">
        <v>45</v>
      </c>
      <c r="F543" s="10" t="str">
        <f t="shared" si="8"/>
        <v>4513</v>
      </c>
      <c r="G543" s="11">
        <v>4.165</v>
      </c>
    </row>
    <row r="544" spans="4:7" ht="15">
      <c r="D544" s="4">
        <v>14</v>
      </c>
      <c r="E544" s="4">
        <v>45</v>
      </c>
      <c r="F544" s="10" t="str">
        <f t="shared" si="8"/>
        <v>4514</v>
      </c>
      <c r="G544" s="11">
        <v>4.447</v>
      </c>
    </row>
    <row r="545" spans="4:7" ht="15">
      <c r="D545" s="4">
        <v>15</v>
      </c>
      <c r="E545" s="4">
        <v>45</v>
      </c>
      <c r="F545" s="10" t="str">
        <f t="shared" si="8"/>
        <v>4515</v>
      </c>
      <c r="G545" s="11">
        <v>4.747</v>
      </c>
    </row>
    <row r="546" spans="4:7" ht="15">
      <c r="D546" s="4">
        <v>16</v>
      </c>
      <c r="E546" s="4">
        <v>45</v>
      </c>
      <c r="F546" s="10" t="str">
        <f t="shared" si="8"/>
        <v>4516</v>
      </c>
      <c r="G546" s="11">
        <v>5.064</v>
      </c>
    </row>
    <row r="547" spans="4:7" ht="15">
      <c r="D547" s="4">
        <v>17</v>
      </c>
      <c r="E547" s="4">
        <v>45</v>
      </c>
      <c r="F547" s="10" t="str">
        <f t="shared" si="8"/>
        <v>4517</v>
      </c>
      <c r="G547" s="11">
        <v>5.399</v>
      </c>
    </row>
    <row r="548" spans="4:7" ht="15">
      <c r="D548" s="4">
        <v>18</v>
      </c>
      <c r="E548" s="4">
        <v>45</v>
      </c>
      <c r="F548" s="10" t="str">
        <f t="shared" si="8"/>
        <v>4518</v>
      </c>
      <c r="G548" s="11">
        <v>5.755</v>
      </c>
    </row>
    <row r="549" spans="4:7" ht="15">
      <c r="D549" s="4">
        <v>19</v>
      </c>
      <c r="E549" s="4">
        <v>45</v>
      </c>
      <c r="F549" s="10" t="str">
        <f t="shared" si="8"/>
        <v>4519</v>
      </c>
      <c r="G549" s="11">
        <v>6.131</v>
      </c>
    </row>
    <row r="550" spans="4:7" ht="15">
      <c r="D550" s="4">
        <v>20</v>
      </c>
      <c r="E550" s="4">
        <v>45</v>
      </c>
      <c r="F550" s="10" t="str">
        <f t="shared" si="8"/>
        <v>4520</v>
      </c>
      <c r="G550" s="11">
        <v>6.528</v>
      </c>
    </row>
    <row r="551" spans="4:7" ht="15">
      <c r="D551" s="4">
        <v>21</v>
      </c>
      <c r="E551" s="4">
        <v>45</v>
      </c>
      <c r="F551" s="10" t="str">
        <f t="shared" si="8"/>
        <v>4521</v>
      </c>
      <c r="G551" s="11">
        <v>6.948</v>
      </c>
    </row>
    <row r="552" spans="4:7" ht="15">
      <c r="D552" s="4">
        <v>22</v>
      </c>
      <c r="E552" s="4">
        <v>45</v>
      </c>
      <c r="F552" s="10" t="str">
        <f t="shared" si="8"/>
        <v>4522</v>
      </c>
      <c r="G552" s="11">
        <v>7.392</v>
      </c>
    </row>
    <row r="553" spans="4:7" ht="15">
      <c r="D553" s="4">
        <v>23</v>
      </c>
      <c r="E553" s="4">
        <v>45</v>
      </c>
      <c r="F553" s="10" t="str">
        <f t="shared" si="8"/>
        <v>4523</v>
      </c>
      <c r="G553" s="11">
        <v>7.861</v>
      </c>
    </row>
    <row r="554" spans="4:7" ht="15">
      <c r="D554" s="4">
        <v>24</v>
      </c>
      <c r="E554" s="4">
        <v>45</v>
      </c>
      <c r="F554" s="10" t="str">
        <f t="shared" si="8"/>
        <v>4524</v>
      </c>
      <c r="G554" s="11">
        <v>8.356</v>
      </c>
    </row>
    <row r="555" spans="4:7" ht="15">
      <c r="D555" s="4">
        <v>25</v>
      </c>
      <c r="E555" s="4">
        <v>45</v>
      </c>
      <c r="F555" s="10" t="str">
        <f t="shared" si="8"/>
        <v>4525</v>
      </c>
      <c r="G555" s="11">
        <v>8.879</v>
      </c>
    </row>
    <row r="556" spans="4:7" ht="15">
      <c r="D556" s="4">
        <v>26</v>
      </c>
      <c r="E556" s="4">
        <v>45</v>
      </c>
      <c r="F556" s="10" t="str">
        <f t="shared" si="8"/>
        <v>4526</v>
      </c>
      <c r="G556" s="11">
        <v>9.431</v>
      </c>
    </row>
    <row r="557" spans="4:7" ht="15">
      <c r="D557" s="4">
        <v>27</v>
      </c>
      <c r="E557" s="4">
        <v>45</v>
      </c>
      <c r="F557" s="10" t="str">
        <f t="shared" si="8"/>
        <v>4527</v>
      </c>
      <c r="G557" s="11">
        <v>10.013</v>
      </c>
    </row>
    <row r="558" spans="4:7" ht="15">
      <c r="D558" s="4">
        <v>28</v>
      </c>
      <c r="E558" s="4">
        <v>45</v>
      </c>
      <c r="F558" s="10" t="str">
        <f t="shared" si="8"/>
        <v>4528</v>
      </c>
      <c r="G558" s="11">
        <v>10.626</v>
      </c>
    </row>
    <row r="559" spans="4:7" ht="15">
      <c r="D559" s="4">
        <v>29</v>
      </c>
      <c r="E559" s="4">
        <v>45</v>
      </c>
      <c r="F559" s="10" t="str">
        <f t="shared" si="8"/>
        <v>4529</v>
      </c>
      <c r="G559" s="11">
        <v>11.273</v>
      </c>
    </row>
    <row r="560" spans="4:7" ht="15">
      <c r="D560" s="4">
        <v>30</v>
      </c>
      <c r="E560" s="4">
        <v>45</v>
      </c>
      <c r="F560" s="10" t="str">
        <f t="shared" si="8"/>
        <v>4530</v>
      </c>
      <c r="G560" s="11">
        <v>11.954</v>
      </c>
    </row>
    <row r="561" spans="4:7" ht="15">
      <c r="D561" s="4">
        <v>31</v>
      </c>
      <c r="E561" s="4">
        <v>45</v>
      </c>
      <c r="F561" s="10" t="str">
        <f t="shared" si="8"/>
        <v>4531</v>
      </c>
      <c r="G561" s="11">
        <v>12.672</v>
      </c>
    </row>
    <row r="562" spans="4:7" ht="15">
      <c r="D562" s="4">
        <v>32</v>
      </c>
      <c r="E562" s="4">
        <v>45</v>
      </c>
      <c r="F562" s="10" t="str">
        <f t="shared" si="8"/>
        <v>4532</v>
      </c>
      <c r="G562" s="11">
        <v>13.428</v>
      </c>
    </row>
    <row r="563" spans="4:7" ht="15">
      <c r="D563" s="4">
        <v>33</v>
      </c>
      <c r="E563" s="4">
        <v>45</v>
      </c>
      <c r="F563" s="10" t="str">
        <f t="shared" si="8"/>
        <v>4533</v>
      </c>
      <c r="G563" s="11">
        <v>14.225</v>
      </c>
    </row>
    <row r="564" spans="4:7" ht="15">
      <c r="D564" s="4">
        <v>34</v>
      </c>
      <c r="E564" s="4">
        <v>45</v>
      </c>
      <c r="F564" s="10" t="str">
        <f t="shared" si="8"/>
        <v>4534</v>
      </c>
      <c r="G564" s="11">
        <v>15.063</v>
      </c>
    </row>
    <row r="565" spans="4:7" ht="15">
      <c r="D565" s="4">
        <v>35</v>
      </c>
      <c r="E565" s="4">
        <v>45</v>
      </c>
      <c r="F565" s="10" t="str">
        <f t="shared" si="8"/>
        <v>4535</v>
      </c>
      <c r="G565" s="11">
        <v>15.944</v>
      </c>
    </row>
    <row r="566" spans="4:7" ht="15">
      <c r="D566" s="4">
        <v>36</v>
      </c>
      <c r="E566" s="4">
        <v>45</v>
      </c>
      <c r="F566" s="10" t="str">
        <f t="shared" si="8"/>
        <v>4536</v>
      </c>
      <c r="G566" s="11">
        <v>16.872</v>
      </c>
    </row>
    <row r="567" spans="4:7" ht="15">
      <c r="D567" s="4">
        <v>-10</v>
      </c>
      <c r="E567" s="4">
        <v>40</v>
      </c>
      <c r="F567" s="10" t="str">
        <f t="shared" si="8"/>
        <v>40-10</v>
      </c>
      <c r="G567" s="11">
        <v>0.638</v>
      </c>
    </row>
    <row r="568" spans="4:7" ht="15">
      <c r="D568" s="4">
        <v>-9</v>
      </c>
      <c r="E568" s="4">
        <v>40</v>
      </c>
      <c r="F568" s="10" t="str">
        <f t="shared" si="8"/>
        <v>40-9</v>
      </c>
      <c r="G568" s="11">
        <v>0.697</v>
      </c>
    </row>
    <row r="569" spans="4:7" ht="15">
      <c r="D569" s="4">
        <v>-8</v>
      </c>
      <c r="E569" s="4">
        <v>40</v>
      </c>
      <c r="F569" s="10" t="str">
        <f t="shared" si="8"/>
        <v>40-8</v>
      </c>
      <c r="G569" s="11">
        <v>0.761</v>
      </c>
    </row>
    <row r="570" spans="4:7" ht="15">
      <c r="D570" s="4">
        <v>-7</v>
      </c>
      <c r="E570" s="4">
        <v>40</v>
      </c>
      <c r="F570" s="10" t="str">
        <f t="shared" si="8"/>
        <v>40-7</v>
      </c>
      <c r="G570" s="11">
        <v>0.831</v>
      </c>
    </row>
    <row r="571" spans="4:7" ht="15">
      <c r="D571" s="4">
        <v>-6</v>
      </c>
      <c r="E571" s="4">
        <v>40</v>
      </c>
      <c r="F571" s="10" t="str">
        <f t="shared" si="8"/>
        <v>40-6</v>
      </c>
      <c r="G571" s="11">
        <v>0.906</v>
      </c>
    </row>
    <row r="572" spans="4:7" ht="15">
      <c r="D572" s="4">
        <v>-5</v>
      </c>
      <c r="E572" s="4">
        <v>40</v>
      </c>
      <c r="F572" s="10" t="str">
        <f t="shared" si="8"/>
        <v>40-5</v>
      </c>
      <c r="G572" s="11">
        <v>0.987</v>
      </c>
    </row>
    <row r="573" spans="4:7" ht="15">
      <c r="D573" s="4">
        <v>-4</v>
      </c>
      <c r="E573" s="4">
        <v>40</v>
      </c>
      <c r="F573" s="10" t="str">
        <f t="shared" si="8"/>
        <v>40-4</v>
      </c>
      <c r="G573" s="11">
        <v>1.075</v>
      </c>
    </row>
    <row r="574" spans="4:7" ht="15">
      <c r="D574" s="4">
        <v>-3</v>
      </c>
      <c r="E574" s="4">
        <v>40</v>
      </c>
      <c r="F574" s="10" t="str">
        <f t="shared" si="8"/>
        <v>40-3</v>
      </c>
      <c r="G574" s="11">
        <v>1.17</v>
      </c>
    </row>
    <row r="575" spans="4:7" ht="15">
      <c r="D575" s="4">
        <v>-2</v>
      </c>
      <c r="E575" s="4">
        <v>40</v>
      </c>
      <c r="F575" s="10" t="str">
        <f t="shared" si="8"/>
        <v>40-2</v>
      </c>
      <c r="G575" s="11">
        <v>1.273</v>
      </c>
    </row>
    <row r="576" spans="4:7" ht="15">
      <c r="D576" s="4">
        <v>-1</v>
      </c>
      <c r="E576" s="4">
        <v>40</v>
      </c>
      <c r="F576" s="10" t="str">
        <f t="shared" si="8"/>
        <v>40-1</v>
      </c>
      <c r="G576" s="11">
        <v>1.384</v>
      </c>
    </row>
    <row r="577" spans="4:7" ht="15">
      <c r="D577" s="4">
        <v>0</v>
      </c>
      <c r="E577" s="4">
        <v>40</v>
      </c>
      <c r="F577" s="10" t="str">
        <f t="shared" si="8"/>
        <v>400</v>
      </c>
      <c r="G577" s="11">
        <v>1.504</v>
      </c>
    </row>
    <row r="578" spans="4:7" ht="15">
      <c r="D578" s="4">
        <v>1</v>
      </c>
      <c r="E578" s="4">
        <v>40</v>
      </c>
      <c r="F578" s="10" t="str">
        <f t="shared" si="8"/>
        <v>401</v>
      </c>
      <c r="G578" s="11">
        <v>1.617</v>
      </c>
    </row>
    <row r="579" spans="4:7" ht="15">
      <c r="D579" s="4">
        <v>2</v>
      </c>
      <c r="E579" s="4">
        <v>40</v>
      </c>
      <c r="F579" s="10" t="str">
        <f t="shared" si="8"/>
        <v>402</v>
      </c>
      <c r="G579" s="11">
        <v>1.738</v>
      </c>
    </row>
    <row r="580" spans="4:7" ht="15">
      <c r="D580" s="4">
        <v>3</v>
      </c>
      <c r="E580" s="4">
        <v>40</v>
      </c>
      <c r="F580" s="10" t="str">
        <f aca="true" t="shared" si="9" ref="F580:F643">E580&amp;D580</f>
        <v>403</v>
      </c>
      <c r="G580" s="11">
        <v>1.866</v>
      </c>
    </row>
    <row r="581" spans="4:7" ht="15">
      <c r="D581" s="4">
        <v>4</v>
      </c>
      <c r="E581" s="4">
        <v>40</v>
      </c>
      <c r="F581" s="10" t="str">
        <f t="shared" si="9"/>
        <v>404</v>
      </c>
      <c r="G581" s="11">
        <v>2.003</v>
      </c>
    </row>
    <row r="582" spans="4:7" ht="15">
      <c r="D582" s="4">
        <v>5</v>
      </c>
      <c r="E582" s="4">
        <v>40</v>
      </c>
      <c r="F582" s="10" t="str">
        <f t="shared" si="9"/>
        <v>405</v>
      </c>
      <c r="G582" s="11">
        <v>2.149</v>
      </c>
    </row>
    <row r="583" spans="4:7" ht="15">
      <c r="D583" s="4">
        <v>6</v>
      </c>
      <c r="E583" s="4">
        <v>40</v>
      </c>
      <c r="F583" s="10" t="str">
        <f t="shared" si="9"/>
        <v>406</v>
      </c>
      <c r="G583" s="11">
        <v>2.304</v>
      </c>
    </row>
    <row r="584" spans="4:7" ht="15">
      <c r="D584" s="4">
        <v>7</v>
      </c>
      <c r="E584" s="4">
        <v>40</v>
      </c>
      <c r="F584" s="10" t="str">
        <f t="shared" si="9"/>
        <v>407</v>
      </c>
      <c r="G584" s="11">
        <v>2.47</v>
      </c>
    </row>
    <row r="585" spans="4:7" ht="15">
      <c r="D585" s="4">
        <v>8</v>
      </c>
      <c r="E585" s="4">
        <v>40</v>
      </c>
      <c r="F585" s="10" t="str">
        <f t="shared" si="9"/>
        <v>408</v>
      </c>
      <c r="G585" s="11">
        <v>2.645</v>
      </c>
    </row>
    <row r="586" spans="4:7" ht="15">
      <c r="D586" s="4">
        <v>9</v>
      </c>
      <c r="E586" s="4">
        <v>40</v>
      </c>
      <c r="F586" s="10" t="str">
        <f t="shared" si="9"/>
        <v>409</v>
      </c>
      <c r="G586" s="11">
        <v>2.832</v>
      </c>
    </row>
    <row r="587" spans="4:7" ht="15">
      <c r="D587" s="4">
        <v>10</v>
      </c>
      <c r="E587" s="4">
        <v>40</v>
      </c>
      <c r="F587" s="10" t="str">
        <f t="shared" si="9"/>
        <v>4010</v>
      </c>
      <c r="G587" s="11">
        <v>3.03</v>
      </c>
    </row>
    <row r="588" spans="4:7" ht="15">
      <c r="D588" s="4">
        <v>11</v>
      </c>
      <c r="E588" s="4">
        <v>40</v>
      </c>
      <c r="F588" s="10" t="str">
        <f t="shared" si="9"/>
        <v>4011</v>
      </c>
      <c r="G588" s="11">
        <v>3.24</v>
      </c>
    </row>
    <row r="589" spans="4:7" ht="15">
      <c r="D589" s="4">
        <v>12</v>
      </c>
      <c r="E589" s="4">
        <v>40</v>
      </c>
      <c r="F589" s="10" t="str">
        <f t="shared" si="9"/>
        <v>4012</v>
      </c>
      <c r="G589" s="11">
        <v>3.463</v>
      </c>
    </row>
    <row r="590" spans="4:7" ht="15">
      <c r="D590" s="4">
        <v>13</v>
      </c>
      <c r="E590" s="4">
        <v>40</v>
      </c>
      <c r="F590" s="10" t="str">
        <f t="shared" si="9"/>
        <v>4013</v>
      </c>
      <c r="G590" s="11">
        <v>3.699</v>
      </c>
    </row>
    <row r="591" spans="4:7" ht="15">
      <c r="D591" s="4">
        <v>14</v>
      </c>
      <c r="E591" s="4">
        <v>40</v>
      </c>
      <c r="F591" s="10" t="str">
        <f t="shared" si="9"/>
        <v>4014</v>
      </c>
      <c r="G591" s="11">
        <v>3.95</v>
      </c>
    </row>
    <row r="592" spans="4:7" ht="15">
      <c r="D592" s="4">
        <v>15</v>
      </c>
      <c r="E592" s="4">
        <v>40</v>
      </c>
      <c r="F592" s="10" t="str">
        <f t="shared" si="9"/>
        <v>4015</v>
      </c>
      <c r="G592" s="11">
        <v>4.216</v>
      </c>
    </row>
    <row r="593" spans="4:7" ht="15">
      <c r="D593" s="4">
        <v>16</v>
      </c>
      <c r="E593" s="4">
        <v>40</v>
      </c>
      <c r="F593" s="10" t="str">
        <f t="shared" si="9"/>
        <v>4016</v>
      </c>
      <c r="G593" s="11">
        <v>4.497</v>
      </c>
    </row>
    <row r="594" spans="4:7" ht="15">
      <c r="D594" s="4">
        <v>17</v>
      </c>
      <c r="E594" s="4">
        <v>40</v>
      </c>
      <c r="F594" s="10" t="str">
        <f t="shared" si="9"/>
        <v>4017</v>
      </c>
      <c r="G594" s="11">
        <v>4.795</v>
      </c>
    </row>
    <row r="595" spans="4:7" ht="15">
      <c r="D595" s="4">
        <v>18</v>
      </c>
      <c r="E595" s="4">
        <v>40</v>
      </c>
      <c r="F595" s="10" t="str">
        <f t="shared" si="9"/>
        <v>4018</v>
      </c>
      <c r="G595" s="11">
        <v>5.11</v>
      </c>
    </row>
    <row r="596" spans="4:7" ht="15">
      <c r="D596" s="4">
        <v>19</v>
      </c>
      <c r="E596" s="4">
        <v>40</v>
      </c>
      <c r="F596" s="10" t="str">
        <f t="shared" si="9"/>
        <v>4019</v>
      </c>
      <c r="G596" s="11">
        <v>5.443</v>
      </c>
    </row>
    <row r="597" spans="4:7" ht="15">
      <c r="D597" s="4">
        <v>20</v>
      </c>
      <c r="E597" s="4">
        <v>40</v>
      </c>
      <c r="F597" s="10" t="str">
        <f t="shared" si="9"/>
        <v>4020</v>
      </c>
      <c r="G597" s="11">
        <v>5.796</v>
      </c>
    </row>
    <row r="598" spans="4:7" ht="15">
      <c r="D598" s="4">
        <v>21</v>
      </c>
      <c r="E598" s="4">
        <v>40</v>
      </c>
      <c r="F598" s="10" t="str">
        <f t="shared" si="9"/>
        <v>4021</v>
      </c>
      <c r="G598" s="11">
        <v>6.169</v>
      </c>
    </row>
    <row r="599" spans="4:7" ht="15">
      <c r="D599" s="4">
        <v>22</v>
      </c>
      <c r="E599" s="4">
        <v>40</v>
      </c>
      <c r="F599" s="10" t="str">
        <f t="shared" si="9"/>
        <v>4022</v>
      </c>
      <c r="G599" s="11">
        <v>6.562</v>
      </c>
    </row>
    <row r="600" spans="4:7" ht="15">
      <c r="D600" s="4">
        <v>23</v>
      </c>
      <c r="E600" s="4">
        <v>40</v>
      </c>
      <c r="F600" s="10" t="str">
        <f t="shared" si="9"/>
        <v>4023</v>
      </c>
      <c r="G600" s="11">
        <v>6.978</v>
      </c>
    </row>
    <row r="601" spans="4:7" ht="15">
      <c r="D601" s="4">
        <v>24</v>
      </c>
      <c r="E601" s="4">
        <v>40</v>
      </c>
      <c r="F601" s="10" t="str">
        <f t="shared" si="9"/>
        <v>4024</v>
      </c>
      <c r="G601" s="11">
        <v>7.417</v>
      </c>
    </row>
    <row r="602" spans="4:7" ht="15">
      <c r="D602" s="4">
        <v>25</v>
      </c>
      <c r="E602" s="4">
        <v>40</v>
      </c>
      <c r="F602" s="10" t="str">
        <f t="shared" si="9"/>
        <v>4025</v>
      </c>
      <c r="G602" s="11">
        <v>7.88</v>
      </c>
    </row>
    <row r="603" spans="4:7" ht="15">
      <c r="D603" s="4">
        <v>26</v>
      </c>
      <c r="E603" s="4">
        <v>40</v>
      </c>
      <c r="F603" s="10" t="str">
        <f t="shared" si="9"/>
        <v>4026</v>
      </c>
      <c r="G603" s="11">
        <v>8.369</v>
      </c>
    </row>
    <row r="604" spans="4:7" ht="15">
      <c r="D604" s="4">
        <v>27</v>
      </c>
      <c r="E604" s="4">
        <v>40</v>
      </c>
      <c r="F604" s="10" t="str">
        <f t="shared" si="9"/>
        <v>4027</v>
      </c>
      <c r="G604" s="11">
        <v>8.884</v>
      </c>
    </row>
    <row r="605" spans="4:7" ht="15">
      <c r="D605" s="4">
        <v>28</v>
      </c>
      <c r="E605" s="4">
        <v>40</v>
      </c>
      <c r="F605" s="10" t="str">
        <f t="shared" si="9"/>
        <v>4028</v>
      </c>
      <c r="G605" s="11">
        <v>9.427</v>
      </c>
    </row>
    <row r="606" spans="4:7" ht="15">
      <c r="D606" s="4">
        <v>29</v>
      </c>
      <c r="E606" s="4">
        <v>40</v>
      </c>
      <c r="F606" s="10" t="str">
        <f t="shared" si="9"/>
        <v>4029</v>
      </c>
      <c r="G606" s="11">
        <v>10</v>
      </c>
    </row>
    <row r="607" spans="4:7" ht="15">
      <c r="D607" s="4">
        <v>30</v>
      </c>
      <c r="E607" s="4">
        <v>40</v>
      </c>
      <c r="F607" s="10" t="str">
        <f t="shared" si="9"/>
        <v>4030</v>
      </c>
      <c r="G607" s="11">
        <v>10.603</v>
      </c>
    </row>
    <row r="608" spans="4:7" ht="15">
      <c r="D608" s="4">
        <v>31</v>
      </c>
      <c r="E608" s="4">
        <v>40</v>
      </c>
      <c r="F608" s="10" t="str">
        <f t="shared" si="9"/>
        <v>4031</v>
      </c>
      <c r="G608" s="11">
        <v>11.239</v>
      </c>
    </row>
    <row r="609" spans="4:7" ht="15">
      <c r="D609" s="4">
        <v>32</v>
      </c>
      <c r="E609" s="4">
        <v>40</v>
      </c>
      <c r="F609" s="10" t="str">
        <f t="shared" si="9"/>
        <v>4032</v>
      </c>
      <c r="G609" s="11">
        <v>11.908</v>
      </c>
    </row>
    <row r="610" spans="4:7" ht="15">
      <c r="D610" s="4">
        <v>33</v>
      </c>
      <c r="E610" s="4">
        <v>40</v>
      </c>
      <c r="F610" s="10" t="str">
        <f t="shared" si="9"/>
        <v>4033</v>
      </c>
      <c r="G610" s="11">
        <v>12.612</v>
      </c>
    </row>
    <row r="611" spans="4:7" ht="15">
      <c r="D611" s="4">
        <v>34</v>
      </c>
      <c r="E611" s="4">
        <v>40</v>
      </c>
      <c r="F611" s="10" t="str">
        <f t="shared" si="9"/>
        <v>4034</v>
      </c>
      <c r="G611" s="11">
        <v>13.353</v>
      </c>
    </row>
    <row r="612" spans="4:7" ht="15">
      <c r="D612" s="4">
        <v>35</v>
      </c>
      <c r="E612" s="4">
        <v>40</v>
      </c>
      <c r="F612" s="10" t="str">
        <f t="shared" si="9"/>
        <v>4035</v>
      </c>
      <c r="G612" s="11">
        <v>14.133</v>
      </c>
    </row>
    <row r="613" spans="4:7" ht="15">
      <c r="D613" s="4">
        <v>36</v>
      </c>
      <c r="E613" s="4">
        <v>40</v>
      </c>
      <c r="F613" s="10" t="str">
        <f t="shared" si="9"/>
        <v>4036</v>
      </c>
      <c r="G613" s="11">
        <v>14.952</v>
      </c>
    </row>
    <row r="614" spans="4:7" ht="15">
      <c r="D614" s="4">
        <v>-10</v>
      </c>
      <c r="E614" s="4">
        <v>35</v>
      </c>
      <c r="F614" s="10" t="str">
        <f t="shared" si="9"/>
        <v>35-10</v>
      </c>
      <c r="G614" s="11">
        <v>0.558</v>
      </c>
    </row>
    <row r="615" spans="4:7" ht="15">
      <c r="D615" s="4">
        <v>-9</v>
      </c>
      <c r="E615" s="4">
        <v>35</v>
      </c>
      <c r="F615" s="10" t="str">
        <f t="shared" si="9"/>
        <v>35-9</v>
      </c>
      <c r="G615" s="11">
        <v>0.61</v>
      </c>
    </row>
    <row r="616" spans="4:7" ht="15">
      <c r="D616" s="4">
        <v>-8</v>
      </c>
      <c r="E616" s="4">
        <v>35</v>
      </c>
      <c r="F616" s="10" t="str">
        <f t="shared" si="9"/>
        <v>35-8</v>
      </c>
      <c r="G616" s="11">
        <v>0.666</v>
      </c>
    </row>
    <row r="617" spans="4:7" ht="15">
      <c r="D617" s="4">
        <v>-7</v>
      </c>
      <c r="E617" s="4">
        <v>35</v>
      </c>
      <c r="F617" s="10" t="str">
        <f t="shared" si="9"/>
        <v>35-7</v>
      </c>
      <c r="G617" s="11">
        <v>0.727</v>
      </c>
    </row>
    <row r="618" spans="4:7" ht="15">
      <c r="D618" s="4">
        <v>-6</v>
      </c>
      <c r="E618" s="4">
        <v>35</v>
      </c>
      <c r="F618" s="10" t="str">
        <f t="shared" si="9"/>
        <v>35-6</v>
      </c>
      <c r="G618" s="11">
        <v>0.793</v>
      </c>
    </row>
    <row r="619" spans="4:7" ht="15">
      <c r="D619" s="4">
        <v>-5</v>
      </c>
      <c r="E619" s="4">
        <v>35</v>
      </c>
      <c r="F619" s="10" t="str">
        <f t="shared" si="9"/>
        <v>35-5</v>
      </c>
      <c r="G619" s="11">
        <v>0.864</v>
      </c>
    </row>
    <row r="620" spans="4:7" ht="15">
      <c r="D620" s="4">
        <v>-4</v>
      </c>
      <c r="E620" s="4">
        <v>35</v>
      </c>
      <c r="F620" s="10" t="str">
        <f t="shared" si="9"/>
        <v>35-4</v>
      </c>
      <c r="G620" s="11">
        <v>0.941</v>
      </c>
    </row>
    <row r="621" spans="4:7" ht="15">
      <c r="D621" s="4">
        <v>-3</v>
      </c>
      <c r="E621" s="4">
        <v>35</v>
      </c>
      <c r="F621" s="10" t="str">
        <f t="shared" si="9"/>
        <v>35-3</v>
      </c>
      <c r="G621" s="11">
        <v>1.024</v>
      </c>
    </row>
    <row r="622" spans="4:7" ht="15">
      <c r="D622" s="4">
        <v>-2</v>
      </c>
      <c r="E622" s="4">
        <v>35</v>
      </c>
      <c r="F622" s="10" t="str">
        <f t="shared" si="9"/>
        <v>35-2</v>
      </c>
      <c r="G622" s="11">
        <v>1.114</v>
      </c>
    </row>
    <row r="623" spans="4:7" ht="15">
      <c r="D623" s="4">
        <v>-1</v>
      </c>
      <c r="E623" s="4">
        <v>35</v>
      </c>
      <c r="F623" s="10" t="str">
        <f t="shared" si="9"/>
        <v>35-1</v>
      </c>
      <c r="G623" s="11">
        <v>1.21</v>
      </c>
    </row>
    <row r="624" spans="4:7" ht="15">
      <c r="D624" s="4">
        <v>0</v>
      </c>
      <c r="E624" s="4">
        <v>35</v>
      </c>
      <c r="F624" s="10" t="str">
        <f t="shared" si="9"/>
        <v>350</v>
      </c>
      <c r="G624" s="11">
        <v>1.316</v>
      </c>
    </row>
    <row r="625" spans="4:7" ht="15">
      <c r="D625" s="4">
        <v>1</v>
      </c>
      <c r="E625" s="4">
        <v>35</v>
      </c>
      <c r="F625" s="10" t="str">
        <f t="shared" si="9"/>
        <v>351</v>
      </c>
      <c r="G625" s="11">
        <v>1.414</v>
      </c>
    </row>
    <row r="626" spans="4:7" ht="15">
      <c r="D626" s="4">
        <v>2</v>
      </c>
      <c r="E626" s="4">
        <v>35</v>
      </c>
      <c r="F626" s="10" t="str">
        <f t="shared" si="9"/>
        <v>352</v>
      </c>
      <c r="G626" s="11">
        <v>1.52</v>
      </c>
    </row>
    <row r="627" spans="4:7" ht="15">
      <c r="D627" s="4">
        <v>3</v>
      </c>
      <c r="E627" s="4">
        <v>35</v>
      </c>
      <c r="F627" s="10" t="str">
        <f t="shared" si="9"/>
        <v>353</v>
      </c>
      <c r="G627" s="11">
        <v>1.632</v>
      </c>
    </row>
    <row r="628" spans="4:7" ht="15">
      <c r="D628" s="4">
        <v>4</v>
      </c>
      <c r="E628" s="4">
        <v>35</v>
      </c>
      <c r="F628" s="10" t="str">
        <f t="shared" si="9"/>
        <v>354</v>
      </c>
      <c r="G628" s="11">
        <v>1.752</v>
      </c>
    </row>
    <row r="629" spans="4:7" ht="15">
      <c r="D629" s="4">
        <v>5</v>
      </c>
      <c r="E629" s="4">
        <v>35</v>
      </c>
      <c r="F629" s="10" t="str">
        <f t="shared" si="9"/>
        <v>355</v>
      </c>
      <c r="G629" s="11">
        <v>1.88</v>
      </c>
    </row>
    <row r="630" spans="4:7" ht="15">
      <c r="D630" s="4">
        <v>6</v>
      </c>
      <c r="E630" s="4">
        <v>35</v>
      </c>
      <c r="F630" s="10" t="str">
        <f t="shared" si="9"/>
        <v>356</v>
      </c>
      <c r="G630" s="11">
        <v>2.015</v>
      </c>
    </row>
    <row r="631" spans="4:7" ht="15">
      <c r="D631" s="4">
        <v>7</v>
      </c>
      <c r="E631" s="4">
        <v>35</v>
      </c>
      <c r="F631" s="10" t="str">
        <f t="shared" si="9"/>
        <v>357</v>
      </c>
      <c r="G631" s="11">
        <v>2.16</v>
      </c>
    </row>
    <row r="632" spans="4:7" ht="15">
      <c r="D632" s="4">
        <v>8</v>
      </c>
      <c r="E632" s="4">
        <v>35</v>
      </c>
      <c r="F632" s="10" t="str">
        <f t="shared" si="9"/>
        <v>358</v>
      </c>
      <c r="G632" s="11">
        <v>2.313</v>
      </c>
    </row>
    <row r="633" spans="4:7" ht="15">
      <c r="D633" s="4">
        <v>9</v>
      </c>
      <c r="E633" s="4">
        <v>35</v>
      </c>
      <c r="F633" s="10" t="str">
        <f t="shared" si="9"/>
        <v>359</v>
      </c>
      <c r="G633" s="11">
        <v>2.476</v>
      </c>
    </row>
    <row r="634" spans="4:7" ht="15">
      <c r="D634" s="4">
        <v>10</v>
      </c>
      <c r="E634" s="4">
        <v>35</v>
      </c>
      <c r="F634" s="10" t="str">
        <f t="shared" si="9"/>
        <v>3510</v>
      </c>
      <c r="G634" s="11">
        <v>2.649</v>
      </c>
    </row>
    <row r="635" spans="4:7" ht="15">
      <c r="D635" s="4">
        <v>11</v>
      </c>
      <c r="E635" s="4">
        <v>35</v>
      </c>
      <c r="F635" s="10" t="str">
        <f t="shared" si="9"/>
        <v>3511</v>
      </c>
      <c r="G635" s="11">
        <v>2.833</v>
      </c>
    </row>
    <row r="636" spans="4:7" ht="15">
      <c r="D636" s="4">
        <v>12</v>
      </c>
      <c r="E636" s="4">
        <v>35</v>
      </c>
      <c r="F636" s="10" t="str">
        <f t="shared" si="9"/>
        <v>3512</v>
      </c>
      <c r="G636" s="11">
        <v>3.028</v>
      </c>
    </row>
    <row r="637" spans="4:7" ht="15">
      <c r="D637" s="4">
        <v>13</v>
      </c>
      <c r="E637" s="4">
        <v>35</v>
      </c>
      <c r="F637" s="10" t="str">
        <f t="shared" si="9"/>
        <v>3513</v>
      </c>
      <c r="G637" s="11">
        <v>3.234</v>
      </c>
    </row>
    <row r="638" spans="4:7" ht="15">
      <c r="D638" s="4">
        <v>14</v>
      </c>
      <c r="E638" s="4">
        <v>35</v>
      </c>
      <c r="F638" s="10" t="str">
        <f t="shared" si="9"/>
        <v>3514</v>
      </c>
      <c r="G638" s="11">
        <v>3.453</v>
      </c>
    </row>
    <row r="639" spans="4:7" ht="15">
      <c r="D639" s="4">
        <v>15</v>
      </c>
      <c r="E639" s="4">
        <v>35</v>
      </c>
      <c r="F639" s="10" t="str">
        <f t="shared" si="9"/>
        <v>3515</v>
      </c>
      <c r="G639" s="11">
        <v>3.685</v>
      </c>
    </row>
    <row r="640" spans="4:7" ht="15">
      <c r="D640" s="4">
        <v>16</v>
      </c>
      <c r="E640" s="4">
        <v>35</v>
      </c>
      <c r="F640" s="10" t="str">
        <f t="shared" si="9"/>
        <v>3516</v>
      </c>
      <c r="G640" s="11">
        <v>3.931</v>
      </c>
    </row>
    <row r="641" spans="4:7" ht="15">
      <c r="D641" s="4">
        <v>17</v>
      </c>
      <c r="E641" s="4">
        <v>35</v>
      </c>
      <c r="F641" s="10" t="str">
        <f t="shared" si="9"/>
        <v>3517</v>
      </c>
      <c r="G641" s="11">
        <v>4.191</v>
      </c>
    </row>
    <row r="642" spans="4:7" ht="15">
      <c r="D642" s="4">
        <v>18</v>
      </c>
      <c r="E642" s="4">
        <v>35</v>
      </c>
      <c r="F642" s="10" t="str">
        <f t="shared" si="9"/>
        <v>3518</v>
      </c>
      <c r="G642" s="11">
        <v>4.467</v>
      </c>
    </row>
    <row r="643" spans="4:7" ht="15">
      <c r="D643" s="4">
        <v>19</v>
      </c>
      <c r="E643" s="4">
        <v>35</v>
      </c>
      <c r="F643" s="10" t="str">
        <f t="shared" si="9"/>
        <v>3519</v>
      </c>
      <c r="G643" s="11">
        <v>4.758</v>
      </c>
    </row>
    <row r="644" spans="4:7" ht="15">
      <c r="D644" s="4">
        <v>20</v>
      </c>
      <c r="E644" s="4">
        <v>35</v>
      </c>
      <c r="F644" s="10" t="str">
        <f aca="true" t="shared" si="10" ref="F644:F707">E644&amp;D644</f>
        <v>3520</v>
      </c>
      <c r="G644" s="11">
        <v>5.065</v>
      </c>
    </row>
    <row r="645" spans="4:7" ht="15">
      <c r="D645" s="4">
        <v>21</v>
      </c>
      <c r="E645" s="4">
        <v>35</v>
      </c>
      <c r="F645" s="10" t="str">
        <f t="shared" si="10"/>
        <v>3521</v>
      </c>
      <c r="G645" s="11">
        <v>5.391</v>
      </c>
    </row>
    <row r="646" spans="4:7" ht="15">
      <c r="D646" s="4">
        <v>22</v>
      </c>
      <c r="E646" s="4">
        <v>35</v>
      </c>
      <c r="F646" s="10" t="str">
        <f t="shared" si="10"/>
        <v>3522</v>
      </c>
      <c r="G646" s="11">
        <v>5.734</v>
      </c>
    </row>
    <row r="647" spans="4:7" ht="15">
      <c r="D647" s="4">
        <v>23</v>
      </c>
      <c r="E647" s="4">
        <v>35</v>
      </c>
      <c r="F647" s="10" t="str">
        <f t="shared" si="10"/>
        <v>3523</v>
      </c>
      <c r="G647" s="11">
        <v>6.097</v>
      </c>
    </row>
    <row r="648" spans="4:7" ht="15">
      <c r="D648" s="4">
        <v>24</v>
      </c>
      <c r="E648" s="4">
        <v>35</v>
      </c>
      <c r="F648" s="10" t="str">
        <f t="shared" si="10"/>
        <v>3524</v>
      </c>
      <c r="G648" s="11">
        <v>6.48</v>
      </c>
    </row>
    <row r="649" spans="4:7" ht="15">
      <c r="D649" s="4">
        <v>25</v>
      </c>
      <c r="E649" s="4">
        <v>35</v>
      </c>
      <c r="F649" s="10" t="str">
        <f t="shared" si="10"/>
        <v>3525</v>
      </c>
      <c r="G649" s="11">
        <v>6.884</v>
      </c>
    </row>
    <row r="650" spans="4:7" ht="15">
      <c r="D650" s="4">
        <v>26</v>
      </c>
      <c r="E650" s="4">
        <v>35</v>
      </c>
      <c r="F650" s="10" t="str">
        <f t="shared" si="10"/>
        <v>3526</v>
      </c>
      <c r="G650" s="11">
        <v>7.31</v>
      </c>
    </row>
    <row r="651" spans="4:7" ht="15">
      <c r="D651" s="4">
        <v>27</v>
      </c>
      <c r="E651" s="4">
        <v>35</v>
      </c>
      <c r="F651" s="10" t="str">
        <f t="shared" si="10"/>
        <v>3527</v>
      </c>
      <c r="G651" s="11">
        <v>7.76</v>
      </c>
    </row>
    <row r="652" spans="4:7" ht="15">
      <c r="D652" s="4">
        <v>28</v>
      </c>
      <c r="E652" s="4">
        <v>35</v>
      </c>
      <c r="F652" s="10" t="str">
        <f t="shared" si="10"/>
        <v>3528</v>
      </c>
      <c r="G652" s="11">
        <v>8.233</v>
      </c>
    </row>
    <row r="653" spans="4:7" ht="15">
      <c r="D653" s="4">
        <v>29</v>
      </c>
      <c r="E653" s="4">
        <v>35</v>
      </c>
      <c r="F653" s="10" t="str">
        <f t="shared" si="10"/>
        <v>3529</v>
      </c>
      <c r="G653" s="11">
        <v>8.732</v>
      </c>
    </row>
    <row r="654" spans="4:7" ht="15">
      <c r="D654" s="4">
        <v>30</v>
      </c>
      <c r="E654" s="4">
        <v>35</v>
      </c>
      <c r="F654" s="10" t="str">
        <f t="shared" si="10"/>
        <v>3530</v>
      </c>
      <c r="G654" s="11">
        <v>9.258</v>
      </c>
    </row>
    <row r="655" spans="4:7" ht="15">
      <c r="D655" s="4">
        <v>31</v>
      </c>
      <c r="E655" s="4">
        <v>35</v>
      </c>
      <c r="F655" s="10" t="str">
        <f t="shared" si="10"/>
        <v>3531</v>
      </c>
      <c r="G655" s="11">
        <v>9.812</v>
      </c>
    </row>
    <row r="656" spans="4:7" ht="15">
      <c r="D656" s="4">
        <v>32</v>
      </c>
      <c r="E656" s="4">
        <v>35</v>
      </c>
      <c r="F656" s="10" t="str">
        <f t="shared" si="10"/>
        <v>3532</v>
      </c>
      <c r="G656" s="11">
        <v>10.394</v>
      </c>
    </row>
    <row r="657" spans="4:7" ht="15">
      <c r="D657" s="4">
        <v>33</v>
      </c>
      <c r="E657" s="4">
        <v>35</v>
      </c>
      <c r="F657" s="10" t="str">
        <f t="shared" si="10"/>
        <v>3533</v>
      </c>
      <c r="G657" s="11">
        <v>11.007</v>
      </c>
    </row>
    <row r="658" spans="4:7" ht="15">
      <c r="D658" s="4">
        <v>34</v>
      </c>
      <c r="E658" s="4">
        <v>35</v>
      </c>
      <c r="F658" s="10" t="str">
        <f t="shared" si="10"/>
        <v>3534</v>
      </c>
      <c r="G658" s="11">
        <v>11.652</v>
      </c>
    </row>
    <row r="659" spans="4:7" ht="15">
      <c r="D659" s="4">
        <v>35</v>
      </c>
      <c r="E659" s="4">
        <v>35</v>
      </c>
      <c r="F659" s="10" t="str">
        <f t="shared" si="10"/>
        <v>3535</v>
      </c>
      <c r="G659" s="11">
        <v>12.331</v>
      </c>
    </row>
    <row r="660" spans="4:7" ht="15">
      <c r="D660" s="4">
        <v>36</v>
      </c>
      <c r="E660" s="4">
        <v>35</v>
      </c>
      <c r="F660" s="10" t="str">
        <f t="shared" si="10"/>
        <v>3536</v>
      </c>
      <c r="G660" s="11">
        <v>13.044</v>
      </c>
    </row>
    <row r="661" spans="4:7" ht="15">
      <c r="D661" s="4">
        <v>-10</v>
      </c>
      <c r="E661" s="4">
        <v>30</v>
      </c>
      <c r="F661" s="10" t="str">
        <f t="shared" si="10"/>
        <v>30-10</v>
      </c>
      <c r="G661" s="11">
        <v>0.478</v>
      </c>
    </row>
    <row r="662" spans="4:7" ht="15">
      <c r="D662" s="4">
        <v>-9</v>
      </c>
      <c r="E662" s="4">
        <v>30</v>
      </c>
      <c r="F662" s="10" t="str">
        <f t="shared" si="10"/>
        <v>30-9</v>
      </c>
      <c r="G662" s="11">
        <v>0.523</v>
      </c>
    </row>
    <row r="663" spans="4:7" ht="15">
      <c r="D663" s="4">
        <v>-8</v>
      </c>
      <c r="E663" s="4">
        <v>30</v>
      </c>
      <c r="F663" s="10" t="str">
        <f t="shared" si="10"/>
        <v>30-8</v>
      </c>
      <c r="G663" s="11">
        <v>0.571</v>
      </c>
    </row>
    <row r="664" spans="4:7" ht="15">
      <c r="D664" s="4">
        <v>-7</v>
      </c>
      <c r="E664" s="4">
        <v>30</v>
      </c>
      <c r="F664" s="10" t="str">
        <f t="shared" si="10"/>
        <v>30-7</v>
      </c>
      <c r="G664" s="11">
        <v>0.623</v>
      </c>
    </row>
    <row r="665" spans="4:7" ht="15">
      <c r="D665" s="4">
        <v>-6</v>
      </c>
      <c r="E665" s="4">
        <v>30</v>
      </c>
      <c r="F665" s="10" t="str">
        <f t="shared" si="10"/>
        <v>30-6</v>
      </c>
      <c r="G665" s="11">
        <v>0.679</v>
      </c>
    </row>
    <row r="666" spans="4:7" ht="15">
      <c r="D666" s="4">
        <v>-5</v>
      </c>
      <c r="E666" s="4">
        <v>30</v>
      </c>
      <c r="F666" s="10" t="str">
        <f t="shared" si="10"/>
        <v>30-5</v>
      </c>
      <c r="G666" s="11">
        <v>0.74</v>
      </c>
    </row>
    <row r="667" spans="4:7" ht="15">
      <c r="D667" s="4">
        <v>-4</v>
      </c>
      <c r="E667" s="4">
        <v>30</v>
      </c>
      <c r="F667" s="10" t="str">
        <f t="shared" si="10"/>
        <v>30-4</v>
      </c>
      <c r="G667" s="11">
        <v>0.806</v>
      </c>
    </row>
    <row r="668" spans="4:7" ht="15">
      <c r="D668" s="4">
        <v>-3</v>
      </c>
      <c r="E668" s="4">
        <v>30</v>
      </c>
      <c r="F668" s="10" t="str">
        <f t="shared" si="10"/>
        <v>30-3</v>
      </c>
      <c r="G668" s="11">
        <v>0.877</v>
      </c>
    </row>
    <row r="669" spans="4:7" ht="15">
      <c r="D669" s="4">
        <v>-2</v>
      </c>
      <c r="E669" s="4">
        <v>30</v>
      </c>
      <c r="F669" s="10" t="str">
        <f t="shared" si="10"/>
        <v>30-2</v>
      </c>
      <c r="G669" s="11">
        <v>0.954</v>
      </c>
    </row>
    <row r="670" spans="4:7" ht="15">
      <c r="D670" s="4">
        <v>-1</v>
      </c>
      <c r="E670" s="4">
        <v>30</v>
      </c>
      <c r="F670" s="10" t="str">
        <f t="shared" si="10"/>
        <v>30-1</v>
      </c>
      <c r="G670" s="11">
        <v>1.037</v>
      </c>
    </row>
    <row r="671" spans="4:7" ht="15">
      <c r="D671" s="4">
        <v>0</v>
      </c>
      <c r="E671" s="4">
        <v>30</v>
      </c>
      <c r="F671" s="10" t="str">
        <f t="shared" si="10"/>
        <v>300</v>
      </c>
      <c r="G671" s="11">
        <v>1.127</v>
      </c>
    </row>
    <row r="672" spans="4:7" ht="15">
      <c r="D672" s="4">
        <v>1</v>
      </c>
      <c r="E672" s="4">
        <v>30</v>
      </c>
      <c r="F672" s="10" t="str">
        <f t="shared" si="10"/>
        <v>301</v>
      </c>
      <c r="G672" s="11">
        <v>1.212</v>
      </c>
    </row>
    <row r="673" spans="4:7" ht="15">
      <c r="D673" s="4">
        <v>2</v>
      </c>
      <c r="E673" s="4">
        <v>30</v>
      </c>
      <c r="F673" s="10" t="str">
        <f t="shared" si="10"/>
        <v>302</v>
      </c>
      <c r="G673" s="11">
        <v>1.302</v>
      </c>
    </row>
    <row r="674" spans="4:7" ht="15">
      <c r="D674" s="4">
        <v>3</v>
      </c>
      <c r="E674" s="4">
        <v>30</v>
      </c>
      <c r="F674" s="10" t="str">
        <f t="shared" si="10"/>
        <v>303</v>
      </c>
      <c r="G674" s="11">
        <v>1.399</v>
      </c>
    </row>
    <row r="675" spans="4:7" ht="15">
      <c r="D675" s="4">
        <v>4</v>
      </c>
      <c r="E675" s="4">
        <v>30</v>
      </c>
      <c r="F675" s="10" t="str">
        <f t="shared" si="10"/>
        <v>304</v>
      </c>
      <c r="G675" s="11">
        <v>1.501</v>
      </c>
    </row>
    <row r="676" spans="4:7" ht="15">
      <c r="D676" s="4">
        <v>5</v>
      </c>
      <c r="E676" s="4">
        <v>30</v>
      </c>
      <c r="F676" s="10" t="str">
        <f t="shared" si="10"/>
        <v>305</v>
      </c>
      <c r="G676" s="11">
        <v>1.61</v>
      </c>
    </row>
    <row r="677" spans="4:7" ht="15">
      <c r="D677" s="4">
        <v>6</v>
      </c>
      <c r="E677" s="4">
        <v>30</v>
      </c>
      <c r="F677" s="10" t="str">
        <f t="shared" si="10"/>
        <v>306</v>
      </c>
      <c r="G677" s="11">
        <v>1.727</v>
      </c>
    </row>
    <row r="678" spans="4:7" ht="15">
      <c r="D678" s="4">
        <v>7</v>
      </c>
      <c r="E678" s="4">
        <v>30</v>
      </c>
      <c r="F678" s="10" t="str">
        <f t="shared" si="10"/>
        <v>307</v>
      </c>
      <c r="G678" s="11">
        <v>1.85</v>
      </c>
    </row>
    <row r="679" spans="4:7" ht="15">
      <c r="D679" s="4">
        <v>8</v>
      </c>
      <c r="E679" s="4">
        <v>30</v>
      </c>
      <c r="F679" s="10" t="str">
        <f t="shared" si="10"/>
        <v>308</v>
      </c>
      <c r="G679" s="11">
        <v>1.982</v>
      </c>
    </row>
    <row r="680" spans="4:7" ht="15">
      <c r="D680" s="4">
        <v>9</v>
      </c>
      <c r="E680" s="4">
        <v>30</v>
      </c>
      <c r="F680" s="10" t="str">
        <f t="shared" si="10"/>
        <v>309</v>
      </c>
      <c r="G680" s="11">
        <v>2.121</v>
      </c>
    </row>
    <row r="681" spans="4:7" ht="15">
      <c r="D681" s="4">
        <v>10</v>
      </c>
      <c r="E681" s="4">
        <v>30</v>
      </c>
      <c r="F681" s="10" t="str">
        <f t="shared" si="10"/>
        <v>3010</v>
      </c>
      <c r="G681" s="11">
        <v>2.269</v>
      </c>
    </row>
    <row r="682" spans="4:7" ht="15">
      <c r="D682" s="4">
        <v>11</v>
      </c>
      <c r="E682" s="4">
        <v>30</v>
      </c>
      <c r="F682" s="10" t="str">
        <f t="shared" si="10"/>
        <v>3011</v>
      </c>
      <c r="G682" s="11">
        <v>2.426</v>
      </c>
    </row>
    <row r="683" spans="4:7" ht="15">
      <c r="D683" s="4">
        <v>12</v>
      </c>
      <c r="E683" s="4">
        <v>30</v>
      </c>
      <c r="F683" s="10" t="str">
        <f t="shared" si="10"/>
        <v>3012</v>
      </c>
      <c r="G683" s="11">
        <v>2.593</v>
      </c>
    </row>
    <row r="684" spans="4:7" ht="15">
      <c r="D684" s="4">
        <v>13</v>
      </c>
      <c r="E684" s="4">
        <v>30</v>
      </c>
      <c r="F684" s="10" t="str">
        <f t="shared" si="10"/>
        <v>3013</v>
      </c>
      <c r="G684" s="11">
        <v>2.77</v>
      </c>
    </row>
    <row r="685" spans="4:7" ht="15">
      <c r="D685" s="4">
        <v>14</v>
      </c>
      <c r="E685" s="4">
        <v>30</v>
      </c>
      <c r="F685" s="10" t="str">
        <f t="shared" si="10"/>
        <v>3014</v>
      </c>
      <c r="G685" s="11">
        <v>2.958</v>
      </c>
    </row>
    <row r="686" spans="4:7" ht="15">
      <c r="D686" s="4">
        <v>15</v>
      </c>
      <c r="E686" s="4">
        <v>30</v>
      </c>
      <c r="F686" s="10" t="str">
        <f t="shared" si="10"/>
        <v>3015</v>
      </c>
      <c r="G686" s="11">
        <v>3.156</v>
      </c>
    </row>
    <row r="687" spans="4:7" ht="15">
      <c r="D687" s="4">
        <v>16</v>
      </c>
      <c r="E687" s="4">
        <v>30</v>
      </c>
      <c r="F687" s="10" t="str">
        <f t="shared" si="10"/>
        <v>3016</v>
      </c>
      <c r="G687" s="11">
        <v>3.366</v>
      </c>
    </row>
    <row r="688" spans="4:7" ht="15">
      <c r="D688" s="4">
        <v>17</v>
      </c>
      <c r="E688" s="4">
        <v>30</v>
      </c>
      <c r="F688" s="10" t="str">
        <f t="shared" si="10"/>
        <v>3017</v>
      </c>
      <c r="G688" s="11">
        <v>3.589</v>
      </c>
    </row>
    <row r="689" spans="4:7" ht="15">
      <c r="D689" s="4">
        <v>18</v>
      </c>
      <c r="E689" s="4">
        <v>30</v>
      </c>
      <c r="F689" s="10" t="str">
        <f t="shared" si="10"/>
        <v>3018</v>
      </c>
      <c r="G689" s="11">
        <v>3.825</v>
      </c>
    </row>
    <row r="690" spans="4:7" ht="15">
      <c r="D690" s="4">
        <v>19</v>
      </c>
      <c r="E690" s="4">
        <v>30</v>
      </c>
      <c r="F690" s="10" t="str">
        <f t="shared" si="10"/>
        <v>3019</v>
      </c>
      <c r="G690" s="11">
        <v>4.074</v>
      </c>
    </row>
    <row r="691" spans="4:7" ht="15">
      <c r="D691" s="4">
        <v>20</v>
      </c>
      <c r="E691" s="4">
        <v>30</v>
      </c>
      <c r="F691" s="10" t="str">
        <f t="shared" si="10"/>
        <v>3020</v>
      </c>
      <c r="G691" s="11">
        <v>4.337</v>
      </c>
    </row>
    <row r="692" spans="4:7" ht="15">
      <c r="D692" s="4">
        <v>21</v>
      </c>
      <c r="E692" s="4">
        <v>30</v>
      </c>
      <c r="F692" s="10" t="str">
        <f t="shared" si="10"/>
        <v>3021</v>
      </c>
      <c r="G692" s="11">
        <v>4.615</v>
      </c>
    </row>
    <row r="693" spans="4:7" ht="15">
      <c r="D693" s="4">
        <v>22</v>
      </c>
      <c r="E693" s="4">
        <v>30</v>
      </c>
      <c r="F693" s="10" t="str">
        <f t="shared" si="10"/>
        <v>3022</v>
      </c>
      <c r="G693" s="11">
        <v>4.909</v>
      </c>
    </row>
    <row r="694" spans="4:7" ht="15">
      <c r="D694" s="4">
        <v>23</v>
      </c>
      <c r="E694" s="4">
        <v>30</v>
      </c>
      <c r="F694" s="10" t="str">
        <f t="shared" si="10"/>
        <v>3023</v>
      </c>
      <c r="G694" s="11">
        <v>5.219</v>
      </c>
    </row>
    <row r="695" spans="4:7" ht="15">
      <c r="D695" s="4">
        <v>24</v>
      </c>
      <c r="E695" s="4">
        <v>30</v>
      </c>
      <c r="F695" s="10" t="str">
        <f t="shared" si="10"/>
        <v>3024</v>
      </c>
      <c r="G695" s="11">
        <v>5.546</v>
      </c>
    </row>
    <row r="696" spans="4:7" ht="15">
      <c r="D696" s="4">
        <v>25</v>
      </c>
      <c r="E696" s="4">
        <v>30</v>
      </c>
      <c r="F696" s="10" t="str">
        <f t="shared" si="10"/>
        <v>3025</v>
      </c>
      <c r="G696" s="11">
        <v>5.891</v>
      </c>
    </row>
    <row r="697" spans="4:7" ht="15">
      <c r="D697" s="4">
        <v>26</v>
      </c>
      <c r="E697" s="4">
        <v>30</v>
      </c>
      <c r="F697" s="10" t="str">
        <f t="shared" si="10"/>
        <v>3026</v>
      </c>
      <c r="G697" s="11">
        <v>6.255</v>
      </c>
    </row>
    <row r="698" spans="4:7" ht="15">
      <c r="D698" s="4">
        <v>27</v>
      </c>
      <c r="E698" s="4">
        <v>30</v>
      </c>
      <c r="F698" s="10" t="str">
        <f t="shared" si="10"/>
        <v>3027</v>
      </c>
      <c r="G698" s="11">
        <v>6.639</v>
      </c>
    </row>
    <row r="699" spans="4:7" ht="15">
      <c r="D699" s="4">
        <v>28</v>
      </c>
      <c r="E699" s="4">
        <v>30</v>
      </c>
      <c r="F699" s="10" t="str">
        <f t="shared" si="10"/>
        <v>3028</v>
      </c>
      <c r="G699" s="11">
        <v>7.044</v>
      </c>
    </row>
    <row r="700" spans="4:7" ht="15">
      <c r="D700" s="4">
        <v>29</v>
      </c>
      <c r="E700" s="4">
        <v>30</v>
      </c>
      <c r="F700" s="10" t="str">
        <f t="shared" si="10"/>
        <v>3029</v>
      </c>
      <c r="G700" s="11">
        <v>7.47</v>
      </c>
    </row>
    <row r="701" spans="4:7" ht="15">
      <c r="D701" s="4">
        <v>30</v>
      </c>
      <c r="E701" s="4">
        <v>30</v>
      </c>
      <c r="F701" s="10" t="str">
        <f t="shared" si="10"/>
        <v>3030</v>
      </c>
      <c r="G701" s="11">
        <v>7.919</v>
      </c>
    </row>
    <row r="702" spans="4:7" ht="15">
      <c r="D702" s="4">
        <v>31</v>
      </c>
      <c r="E702" s="4">
        <v>30</v>
      </c>
      <c r="F702" s="10" t="str">
        <f t="shared" si="10"/>
        <v>3031</v>
      </c>
      <c r="G702" s="11">
        <v>8.391</v>
      </c>
    </row>
    <row r="703" spans="4:7" ht="15">
      <c r="D703" s="4">
        <v>32</v>
      </c>
      <c r="E703" s="4">
        <v>30</v>
      </c>
      <c r="F703" s="10" t="str">
        <f t="shared" si="10"/>
        <v>3032</v>
      </c>
      <c r="G703" s="11">
        <v>8.888</v>
      </c>
    </row>
    <row r="704" spans="4:7" ht="15">
      <c r="D704" s="4">
        <v>33</v>
      </c>
      <c r="E704" s="4">
        <v>30</v>
      </c>
      <c r="F704" s="10" t="str">
        <f t="shared" si="10"/>
        <v>3033</v>
      </c>
      <c r="G704" s="11">
        <v>9.411</v>
      </c>
    </row>
    <row r="705" spans="4:7" ht="15">
      <c r="D705" s="4">
        <v>34</v>
      </c>
      <c r="E705" s="4">
        <v>30</v>
      </c>
      <c r="F705" s="10" t="str">
        <f t="shared" si="10"/>
        <v>3034</v>
      </c>
      <c r="G705" s="11">
        <v>9.961</v>
      </c>
    </row>
    <row r="706" spans="4:7" ht="15">
      <c r="D706" s="4">
        <v>35</v>
      </c>
      <c r="E706" s="4">
        <v>30</v>
      </c>
      <c r="F706" s="10" t="str">
        <f t="shared" si="10"/>
        <v>3035</v>
      </c>
      <c r="G706" s="11">
        <v>10.539</v>
      </c>
    </row>
    <row r="707" spans="4:7" ht="15">
      <c r="D707" s="4">
        <v>36</v>
      </c>
      <c r="E707" s="4">
        <v>30</v>
      </c>
      <c r="F707" s="10" t="str">
        <f t="shared" si="10"/>
        <v>3036</v>
      </c>
      <c r="G707" s="11">
        <v>11.147</v>
      </c>
    </row>
    <row r="708" spans="4:7" ht="15">
      <c r="D708" s="4">
        <v>-10</v>
      </c>
      <c r="E708" s="4">
        <v>30</v>
      </c>
      <c r="F708" s="10" t="str">
        <f aca="true" t="shared" si="11" ref="F708:F754">E708&amp;D708</f>
        <v>30-10</v>
      </c>
      <c r="G708" s="11">
        <v>0.478</v>
      </c>
    </row>
    <row r="709" spans="4:7" ht="15">
      <c r="D709" s="4">
        <v>-9</v>
      </c>
      <c r="E709" s="4">
        <v>30</v>
      </c>
      <c r="F709" s="10" t="str">
        <f t="shared" si="11"/>
        <v>30-9</v>
      </c>
      <c r="G709" s="11">
        <v>0.523</v>
      </c>
    </row>
    <row r="710" spans="4:7" ht="15">
      <c r="D710" s="4">
        <v>-8</v>
      </c>
      <c r="E710" s="4">
        <v>30</v>
      </c>
      <c r="F710" s="10" t="str">
        <f t="shared" si="11"/>
        <v>30-8</v>
      </c>
      <c r="G710" s="11">
        <v>0.571</v>
      </c>
    </row>
    <row r="711" spans="4:7" ht="15">
      <c r="D711" s="4">
        <v>-7</v>
      </c>
      <c r="E711" s="4">
        <v>30</v>
      </c>
      <c r="F711" s="10" t="str">
        <f t="shared" si="11"/>
        <v>30-7</v>
      </c>
      <c r="G711" s="11">
        <v>0.623</v>
      </c>
    </row>
    <row r="712" spans="4:7" ht="15">
      <c r="D712" s="4">
        <v>-6</v>
      </c>
      <c r="E712" s="4">
        <v>30</v>
      </c>
      <c r="F712" s="10" t="str">
        <f t="shared" si="11"/>
        <v>30-6</v>
      </c>
      <c r="G712" s="11">
        <v>0.679</v>
      </c>
    </row>
    <row r="713" spans="4:7" ht="15">
      <c r="D713" s="4">
        <v>-5</v>
      </c>
      <c r="E713" s="4">
        <v>30</v>
      </c>
      <c r="F713" s="10" t="str">
        <f t="shared" si="11"/>
        <v>30-5</v>
      </c>
      <c r="G713" s="11">
        <v>0.74</v>
      </c>
    </row>
    <row r="714" spans="4:7" ht="15">
      <c r="D714" s="4">
        <v>-4</v>
      </c>
      <c r="E714" s="4">
        <v>30</v>
      </c>
      <c r="F714" s="10" t="str">
        <f t="shared" si="11"/>
        <v>30-4</v>
      </c>
      <c r="G714" s="11">
        <v>0.806</v>
      </c>
    </row>
    <row r="715" spans="4:7" ht="15">
      <c r="D715" s="4">
        <v>-3</v>
      </c>
      <c r="E715" s="4">
        <v>30</v>
      </c>
      <c r="F715" s="10" t="str">
        <f t="shared" si="11"/>
        <v>30-3</v>
      </c>
      <c r="G715" s="11">
        <v>0.877</v>
      </c>
    </row>
    <row r="716" spans="4:7" ht="15">
      <c r="D716" s="4">
        <v>-2</v>
      </c>
      <c r="E716" s="4">
        <v>30</v>
      </c>
      <c r="F716" s="10" t="str">
        <f t="shared" si="11"/>
        <v>30-2</v>
      </c>
      <c r="G716" s="11">
        <v>0.954</v>
      </c>
    </row>
    <row r="717" spans="4:7" ht="15">
      <c r="D717" s="4">
        <v>-1</v>
      </c>
      <c r="E717" s="4">
        <v>30</v>
      </c>
      <c r="F717" s="10" t="str">
        <f t="shared" si="11"/>
        <v>30-1</v>
      </c>
      <c r="G717" s="11">
        <v>1.037</v>
      </c>
    </row>
    <row r="718" spans="4:7" ht="15">
      <c r="D718" s="4">
        <v>0</v>
      </c>
      <c r="E718" s="4">
        <v>30</v>
      </c>
      <c r="F718" s="10" t="str">
        <f t="shared" si="11"/>
        <v>300</v>
      </c>
      <c r="G718" s="11">
        <v>1.127</v>
      </c>
    </row>
    <row r="719" spans="4:7" ht="15">
      <c r="D719" s="4">
        <v>1</v>
      </c>
      <c r="E719" s="4">
        <v>30</v>
      </c>
      <c r="F719" s="10" t="str">
        <f t="shared" si="11"/>
        <v>301</v>
      </c>
      <c r="G719" s="11">
        <v>1.212</v>
      </c>
    </row>
    <row r="720" spans="4:7" ht="15">
      <c r="D720" s="4">
        <v>2</v>
      </c>
      <c r="E720" s="4">
        <v>30</v>
      </c>
      <c r="F720" s="10" t="str">
        <f t="shared" si="11"/>
        <v>302</v>
      </c>
      <c r="G720" s="11">
        <v>1.302</v>
      </c>
    </row>
    <row r="721" spans="4:7" ht="15">
      <c r="D721" s="4">
        <v>3</v>
      </c>
      <c r="E721" s="4">
        <v>30</v>
      </c>
      <c r="F721" s="10" t="str">
        <f t="shared" si="11"/>
        <v>303</v>
      </c>
      <c r="G721" s="11">
        <v>1.399</v>
      </c>
    </row>
    <row r="722" spans="4:7" ht="15">
      <c r="D722" s="4">
        <v>4</v>
      </c>
      <c r="E722" s="4">
        <v>30</v>
      </c>
      <c r="F722" s="10" t="str">
        <f t="shared" si="11"/>
        <v>304</v>
      </c>
      <c r="G722" s="11">
        <v>1.501</v>
      </c>
    </row>
    <row r="723" spans="4:7" ht="15">
      <c r="D723" s="4">
        <v>5</v>
      </c>
      <c r="E723" s="4">
        <v>30</v>
      </c>
      <c r="F723" s="10" t="str">
        <f t="shared" si="11"/>
        <v>305</v>
      </c>
      <c r="G723" s="11">
        <v>1.61</v>
      </c>
    </row>
    <row r="724" spans="4:7" ht="15">
      <c r="D724" s="4">
        <v>6</v>
      </c>
      <c r="E724" s="4">
        <v>30</v>
      </c>
      <c r="F724" s="10" t="str">
        <f t="shared" si="11"/>
        <v>306</v>
      </c>
      <c r="G724" s="11">
        <v>1.727</v>
      </c>
    </row>
    <row r="725" spans="4:7" ht="15">
      <c r="D725" s="4">
        <v>7</v>
      </c>
      <c r="E725" s="4">
        <v>30</v>
      </c>
      <c r="F725" s="10" t="str">
        <f t="shared" si="11"/>
        <v>307</v>
      </c>
      <c r="G725" s="11">
        <v>1.85</v>
      </c>
    </row>
    <row r="726" spans="4:7" ht="15">
      <c r="D726" s="4">
        <v>8</v>
      </c>
      <c r="E726" s="4">
        <v>30</v>
      </c>
      <c r="F726" s="10" t="str">
        <f t="shared" si="11"/>
        <v>308</v>
      </c>
      <c r="G726" s="11">
        <v>1.982</v>
      </c>
    </row>
    <row r="727" spans="4:7" ht="15">
      <c r="D727" s="4">
        <v>9</v>
      </c>
      <c r="E727" s="4">
        <v>30</v>
      </c>
      <c r="F727" s="10" t="str">
        <f t="shared" si="11"/>
        <v>309</v>
      </c>
      <c r="G727" s="11">
        <v>2.121</v>
      </c>
    </row>
    <row r="728" spans="4:7" ht="15">
      <c r="D728" s="4">
        <v>10</v>
      </c>
      <c r="E728" s="4">
        <v>30</v>
      </c>
      <c r="F728" s="10" t="str">
        <f t="shared" si="11"/>
        <v>3010</v>
      </c>
      <c r="G728" s="11">
        <v>2.269</v>
      </c>
    </row>
    <row r="729" spans="4:7" ht="15">
      <c r="D729" s="4">
        <v>11</v>
      </c>
      <c r="E729" s="4">
        <v>30</v>
      </c>
      <c r="F729" s="10" t="str">
        <f t="shared" si="11"/>
        <v>3011</v>
      </c>
      <c r="G729" s="11">
        <v>2.426</v>
      </c>
    </row>
    <row r="730" spans="4:7" ht="15">
      <c r="D730" s="4">
        <v>12</v>
      </c>
      <c r="E730" s="4">
        <v>30</v>
      </c>
      <c r="F730" s="10" t="str">
        <f t="shared" si="11"/>
        <v>3012</v>
      </c>
      <c r="G730" s="11">
        <v>2.593</v>
      </c>
    </row>
    <row r="731" spans="4:7" ht="15">
      <c r="D731" s="4">
        <v>13</v>
      </c>
      <c r="E731" s="4">
        <v>30</v>
      </c>
      <c r="F731" s="10" t="str">
        <f t="shared" si="11"/>
        <v>3013</v>
      </c>
      <c r="G731" s="11">
        <v>2.77</v>
      </c>
    </row>
    <row r="732" spans="4:7" ht="15">
      <c r="D732" s="4">
        <v>14</v>
      </c>
      <c r="E732" s="4">
        <v>30</v>
      </c>
      <c r="F732" s="10" t="str">
        <f t="shared" si="11"/>
        <v>3014</v>
      </c>
      <c r="G732" s="11">
        <v>2.958</v>
      </c>
    </row>
    <row r="733" spans="4:7" ht="15">
      <c r="D733" s="4">
        <v>15</v>
      </c>
      <c r="E733" s="4">
        <v>30</v>
      </c>
      <c r="F733" s="10" t="str">
        <f t="shared" si="11"/>
        <v>3015</v>
      </c>
      <c r="G733" s="11">
        <v>3.156</v>
      </c>
    </row>
    <row r="734" spans="4:7" ht="15">
      <c r="D734" s="4">
        <v>16</v>
      </c>
      <c r="E734" s="4">
        <v>30</v>
      </c>
      <c r="F734" s="10" t="str">
        <f t="shared" si="11"/>
        <v>3016</v>
      </c>
      <c r="G734" s="11">
        <v>3.366</v>
      </c>
    </row>
    <row r="735" spans="4:7" ht="15">
      <c r="D735" s="4">
        <v>17</v>
      </c>
      <c r="E735" s="4">
        <v>30</v>
      </c>
      <c r="F735" s="10" t="str">
        <f t="shared" si="11"/>
        <v>3017</v>
      </c>
      <c r="G735" s="11">
        <v>3.589</v>
      </c>
    </row>
    <row r="736" spans="4:7" ht="15">
      <c r="D736" s="4">
        <v>18</v>
      </c>
      <c r="E736" s="4">
        <v>30</v>
      </c>
      <c r="F736" s="10" t="str">
        <f t="shared" si="11"/>
        <v>3018</v>
      </c>
      <c r="G736" s="11">
        <v>3.825</v>
      </c>
    </row>
    <row r="737" spans="4:7" ht="15">
      <c r="D737" s="4">
        <v>19</v>
      </c>
      <c r="E737" s="4">
        <v>30</v>
      </c>
      <c r="F737" s="10" t="str">
        <f t="shared" si="11"/>
        <v>3019</v>
      </c>
      <c r="G737" s="11">
        <v>4.074</v>
      </c>
    </row>
    <row r="738" spans="4:7" ht="15">
      <c r="D738" s="4">
        <v>20</v>
      </c>
      <c r="E738" s="4">
        <v>30</v>
      </c>
      <c r="F738" s="10" t="str">
        <f t="shared" si="11"/>
        <v>3020</v>
      </c>
      <c r="G738" s="11">
        <v>4.337</v>
      </c>
    </row>
    <row r="739" spans="4:7" ht="15">
      <c r="D739" s="4">
        <v>21</v>
      </c>
      <c r="E739" s="4">
        <v>30</v>
      </c>
      <c r="F739" s="10" t="str">
        <f t="shared" si="11"/>
        <v>3021</v>
      </c>
      <c r="G739" s="11">
        <v>4.615</v>
      </c>
    </row>
    <row r="740" spans="4:7" ht="15">
      <c r="D740" s="4">
        <v>22</v>
      </c>
      <c r="E740" s="4">
        <v>30</v>
      </c>
      <c r="F740" s="10" t="str">
        <f t="shared" si="11"/>
        <v>3022</v>
      </c>
      <c r="G740" s="11">
        <v>4.909</v>
      </c>
    </row>
    <row r="741" spans="4:7" ht="15">
      <c r="D741" s="4">
        <v>23</v>
      </c>
      <c r="E741" s="4">
        <v>30</v>
      </c>
      <c r="F741" s="10" t="str">
        <f t="shared" si="11"/>
        <v>3023</v>
      </c>
      <c r="G741" s="11">
        <v>5.219</v>
      </c>
    </row>
    <row r="742" spans="4:7" ht="15">
      <c r="D742" s="4">
        <v>24</v>
      </c>
      <c r="E742" s="4">
        <v>30</v>
      </c>
      <c r="F742" s="10" t="str">
        <f t="shared" si="11"/>
        <v>3024</v>
      </c>
      <c r="G742" s="11">
        <v>5.546</v>
      </c>
    </row>
    <row r="743" spans="4:7" ht="15">
      <c r="D743" s="4">
        <v>25</v>
      </c>
      <c r="E743" s="4">
        <v>30</v>
      </c>
      <c r="F743" s="10" t="str">
        <f t="shared" si="11"/>
        <v>3025</v>
      </c>
      <c r="G743" s="11">
        <v>5.891</v>
      </c>
    </row>
    <row r="744" spans="4:7" ht="15">
      <c r="D744" s="4">
        <v>26</v>
      </c>
      <c r="E744" s="4">
        <v>30</v>
      </c>
      <c r="F744" s="10" t="str">
        <f t="shared" si="11"/>
        <v>3026</v>
      </c>
      <c r="G744" s="11">
        <v>6.255</v>
      </c>
    </row>
    <row r="745" spans="4:7" ht="15">
      <c r="D745" s="4">
        <v>27</v>
      </c>
      <c r="E745" s="4">
        <v>30</v>
      </c>
      <c r="F745" s="10" t="str">
        <f t="shared" si="11"/>
        <v>3027</v>
      </c>
      <c r="G745" s="11">
        <v>6.639</v>
      </c>
    </row>
    <row r="746" spans="4:7" ht="15">
      <c r="D746" s="4">
        <v>28</v>
      </c>
      <c r="E746" s="4">
        <v>30</v>
      </c>
      <c r="F746" s="10" t="str">
        <f t="shared" si="11"/>
        <v>3028</v>
      </c>
      <c r="G746" s="11">
        <v>7.044</v>
      </c>
    </row>
    <row r="747" spans="4:7" ht="15">
      <c r="D747" s="4">
        <v>29</v>
      </c>
      <c r="E747" s="4">
        <v>30</v>
      </c>
      <c r="F747" s="10" t="str">
        <f t="shared" si="11"/>
        <v>3029</v>
      </c>
      <c r="G747" s="11">
        <v>7.47</v>
      </c>
    </row>
    <row r="748" spans="4:7" ht="15">
      <c r="D748" s="4">
        <v>30</v>
      </c>
      <c r="E748" s="4">
        <v>30</v>
      </c>
      <c r="F748" s="10" t="str">
        <f t="shared" si="11"/>
        <v>3030</v>
      </c>
      <c r="G748" s="11">
        <v>7.919</v>
      </c>
    </row>
    <row r="749" spans="4:7" ht="15">
      <c r="D749" s="4">
        <v>31</v>
      </c>
      <c r="E749" s="4">
        <v>30</v>
      </c>
      <c r="F749" s="10" t="str">
        <f t="shared" si="11"/>
        <v>3031</v>
      </c>
      <c r="G749" s="11">
        <v>8.391</v>
      </c>
    </row>
    <row r="750" spans="4:7" ht="15">
      <c r="D750" s="4">
        <v>32</v>
      </c>
      <c r="E750" s="4">
        <v>30</v>
      </c>
      <c r="F750" s="10" t="str">
        <f t="shared" si="11"/>
        <v>3032</v>
      </c>
      <c r="G750" s="11">
        <v>8.888</v>
      </c>
    </row>
    <row r="751" spans="4:7" ht="15">
      <c r="D751" s="4">
        <v>33</v>
      </c>
      <c r="E751" s="4">
        <v>30</v>
      </c>
      <c r="F751" s="10" t="str">
        <f t="shared" si="11"/>
        <v>3033</v>
      </c>
      <c r="G751" s="11">
        <v>9.411</v>
      </c>
    </row>
    <row r="752" spans="4:7" ht="15">
      <c r="D752" s="4">
        <v>34</v>
      </c>
      <c r="E752" s="4">
        <v>30</v>
      </c>
      <c r="F752" s="10" t="str">
        <f t="shared" si="11"/>
        <v>3034</v>
      </c>
      <c r="G752" s="11">
        <v>9.961</v>
      </c>
    </row>
    <row r="753" spans="4:7" ht="15">
      <c r="D753" s="4">
        <v>35</v>
      </c>
      <c r="E753" s="4">
        <v>30</v>
      </c>
      <c r="F753" s="10" t="str">
        <f t="shared" si="11"/>
        <v>3035</v>
      </c>
      <c r="G753" s="11">
        <v>10.539</v>
      </c>
    </row>
    <row r="754" spans="4:7" ht="15">
      <c r="D754" s="4">
        <v>36</v>
      </c>
      <c r="E754" s="4">
        <v>30</v>
      </c>
      <c r="F754" s="10" t="str">
        <f t="shared" si="11"/>
        <v>3036</v>
      </c>
      <c r="G754" s="11">
        <v>11.147</v>
      </c>
    </row>
  </sheetData>
  <sheetProtection formatCells="0" formatColumns="0" formatRows="0" autoFilter="0" pivotTable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i.sivri</dc:creator>
  <cp:keywords/>
  <dc:description/>
  <cp:lastModifiedBy>Pc</cp:lastModifiedBy>
  <cp:lastPrinted>2015-03-02T21:44:03Z</cp:lastPrinted>
  <dcterms:created xsi:type="dcterms:W3CDTF">2011-02-17T15:02:09Z</dcterms:created>
  <dcterms:modified xsi:type="dcterms:W3CDTF">2023-04-05T11:53:01Z</dcterms:modified>
  <cp:category/>
  <cp:version/>
  <cp:contentType/>
  <cp:contentStatus/>
</cp:coreProperties>
</file>